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<sst xmlns="http://schemas.openxmlformats.org/spreadsheetml/2006/main" count="58" uniqueCount="44">
  <si>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</si>
  <si>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</si>
  <si>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</si>
  <si>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</si>
  <si>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</si>
  <si>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</si>
  <si>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</si>
  <si>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</si>
  <si>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</si>
  <si>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</si>
  <si>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</si>
  <si>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август</t>
  </si>
  <si>
    <t>июль</t>
  </si>
  <si>
    <t>сентябрь</t>
  </si>
  <si>
    <t>ноябрь</t>
  </si>
  <si>
    <t>декабрь</t>
  </si>
  <si>
    <t xml:space="preserve"> </t>
  </si>
  <si>
    <t>апрель</t>
  </si>
  <si>
    <t>май</t>
  </si>
  <si>
    <t>июнь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</si>
  <si>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</si>
  <si>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</si>
  <si>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t>е. Текущий ремонт подъездов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</si>
  <si>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</si>
  <si>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</si>
  <si>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</si>
  <si>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</si>
  <si>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</si>
  <si>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</si>
  <si>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</si>
  <si>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</si>
  <si>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</si>
  <si>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</si>
  <si>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</si>
  <si>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</si>
  <si>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</si>
  <si>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</si>
  <si>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35 Подгорный пер.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</si>
  <si>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</si>
  <si>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</si>
  <si>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л. Ремонт крыши </t>
  </si>
  <si>
    <t>2020 год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</si>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</sst>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0" xfId="0" applyAlignment="1">
      <alignment horizontal="left"/>
    </xf>
    <xf numFmtId="1" fontId="3" fillId="0" borderId="17" xfId="0" applyNumberFormat="1" applyFont="1" applyFill="1" applyBorder="1" applyAlignment="1">
      <alignment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zoomScalePageLayoutView="0" workbookViewId="0" topLeftCell="D1">
      <selection activeCell="U37" sqref="U37"/>
    </sheetView>
  </sheetViews>
  <sheetFormatPr defaultColWidth="9.00390625" defaultRowHeight="12.75"/>
  <cols>
    <col min="5" max="5" width="10.375" style="0" customWidth="1"/>
    <col min="10" max="10" width="6.625" style="0" customWidth="1"/>
    <col min="22" max="22" width="10.25390625" style="0" customWidth="1"/>
    <col min="33" max="33" width="18.253906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5" t="s">
        <v>16</v>
      </c>
    </row>
    <row r="6" ht="12.75">
      <c r="E6" s="14" t="s">
        <v>41</v>
      </c>
    </row>
    <row r="7" ht="12.75">
      <c r="AH7" s="15" t="s">
        <v>16</v>
      </c>
    </row>
    <row r="9" spans="11:22" ht="12.75">
      <c r="K9" t="s">
        <v>24</v>
      </c>
      <c r="L9" t="s">
        <v>25</v>
      </c>
      <c r="M9" t="s">
        <v>26</v>
      </c>
      <c r="N9" t="s">
        <v>17</v>
      </c>
      <c r="O9" t="s">
        <v>18</v>
      </c>
      <c r="P9" t="s">
        <v>19</v>
      </c>
      <c r="Q9" t="s">
        <v>12</v>
      </c>
      <c r="R9" t="s">
        <v>11</v>
      </c>
      <c r="S9" t="s">
        <v>13</v>
      </c>
      <c r="T9" t="s">
        <v>27</v>
      </c>
      <c r="U9" t="s">
        <v>14</v>
      </c>
      <c r="V9" t="s">
        <v>15</v>
      </c>
    </row>
    <row r="10" spans="1:22" ht="15">
      <c r="A10" s="2" t="s">
        <v>29</v>
      </c>
      <c r="B10" s="3"/>
      <c r="C10" s="3"/>
      <c r="D10" s="3"/>
      <c r="E10" s="3"/>
      <c r="F10" s="3"/>
      <c r="G10" s="3"/>
      <c r="H10" s="3"/>
      <c r="I10" s="3"/>
      <c r="J10" s="4"/>
      <c r="K10" s="11"/>
      <c r="L10" s="5"/>
      <c r="M10" s="11"/>
      <c r="N10" s="11"/>
      <c r="O10" s="11"/>
      <c r="P10" s="11"/>
      <c r="Q10" s="11"/>
      <c r="R10" s="11"/>
      <c r="S10" s="11"/>
      <c r="T10" s="13"/>
      <c r="U10" s="13"/>
      <c r="V10" s="13"/>
    </row>
    <row r="11" spans="1:22" ht="15">
      <c r="A11" s="2" t="s">
        <v>30</v>
      </c>
      <c r="B11" s="3"/>
      <c r="C11" s="3"/>
      <c r="D11" s="3"/>
      <c r="E11" s="3"/>
      <c r="F11" s="3"/>
      <c r="G11" s="3"/>
      <c r="H11" s="3"/>
      <c r="I11" s="3"/>
      <c r="J11" s="4"/>
      <c r="K11" s="13">
        <v>78402</v>
      </c>
      <c r="L11" s="13">
        <f aca="true" t="shared" si="0" ref="L11:Q11">K11+K15-K37</f>
        <v>77875.903</v>
      </c>
      <c r="M11" s="13">
        <f t="shared" si="0"/>
        <v>83338.80600000001</v>
      </c>
      <c r="N11" s="13">
        <f t="shared" si="0"/>
        <v>88801.70900000002</v>
      </c>
      <c r="O11" s="13">
        <f t="shared" si="0"/>
        <v>91996.33300000001</v>
      </c>
      <c r="P11" s="13">
        <f t="shared" si="0"/>
        <v>97699.23600000002</v>
      </c>
      <c r="Q11" s="13">
        <f t="shared" si="0"/>
        <v>103402.13900000002</v>
      </c>
      <c r="R11" s="13">
        <f>Q11+Q15-Q37</f>
        <v>104507.04200000003</v>
      </c>
      <c r="S11" s="13">
        <f>R11+R15-R37</f>
        <v>102761.94500000004</v>
      </c>
      <c r="T11" s="13">
        <f>S11+S15-S37</f>
        <v>105119.84800000004</v>
      </c>
      <c r="U11" s="13">
        <f>T11+T15-T37</f>
        <v>108139.75100000005</v>
      </c>
      <c r="V11" s="13"/>
    </row>
    <row r="12" spans="1:22" ht="15">
      <c r="A12" s="2" t="s">
        <v>0</v>
      </c>
      <c r="B12" s="3"/>
      <c r="C12" s="3"/>
      <c r="D12" s="3"/>
      <c r="E12" s="3"/>
      <c r="F12" s="3"/>
      <c r="G12" s="3"/>
      <c r="H12" s="3"/>
      <c r="I12" s="3"/>
      <c r="J12" s="4"/>
      <c r="K12" s="11">
        <v>1247.9</v>
      </c>
      <c r="L12" s="11">
        <f aca="true" t="shared" si="1" ref="L12:M14">K12</f>
        <v>1247.9</v>
      </c>
      <c r="M12" s="11">
        <f t="shared" si="1"/>
        <v>1247.9</v>
      </c>
      <c r="N12" s="11">
        <f>K12</f>
        <v>1247.9</v>
      </c>
      <c r="O12" s="11">
        <f aca="true" t="shared" si="2" ref="O12:Q14">N12</f>
        <v>1247.9</v>
      </c>
      <c r="P12" s="11">
        <f t="shared" si="2"/>
        <v>1247.9</v>
      </c>
      <c r="Q12" s="11">
        <f t="shared" si="2"/>
        <v>1247.9</v>
      </c>
      <c r="R12" s="11">
        <f aca="true" t="shared" si="3" ref="R12:S14">Q12</f>
        <v>1247.9</v>
      </c>
      <c r="S12" s="11">
        <f t="shared" si="3"/>
        <v>1247.9</v>
      </c>
      <c r="T12" s="11">
        <f aca="true" t="shared" si="4" ref="T12:U14">S12</f>
        <v>1247.9</v>
      </c>
      <c r="U12" s="11">
        <f t="shared" si="4"/>
        <v>1247.9</v>
      </c>
      <c r="V12" s="11">
        <f>U12</f>
        <v>1247.9</v>
      </c>
    </row>
    <row r="13" spans="1:22" ht="15">
      <c r="A13" s="2" t="s">
        <v>1</v>
      </c>
      <c r="B13" s="3"/>
      <c r="C13" s="3"/>
      <c r="D13" s="3"/>
      <c r="E13" s="3"/>
      <c r="F13" s="3"/>
      <c r="G13" s="3"/>
      <c r="H13" s="3"/>
      <c r="I13" s="3"/>
      <c r="J13" s="4"/>
      <c r="K13" s="12">
        <v>24</v>
      </c>
      <c r="L13" s="13">
        <f t="shared" si="1"/>
        <v>24</v>
      </c>
      <c r="M13" s="13">
        <f t="shared" si="1"/>
        <v>24</v>
      </c>
      <c r="N13" s="13">
        <f>M13</f>
        <v>24</v>
      </c>
      <c r="O13" s="13">
        <f t="shared" si="2"/>
        <v>24</v>
      </c>
      <c r="P13" s="13">
        <f t="shared" si="2"/>
        <v>24</v>
      </c>
      <c r="Q13" s="13">
        <f t="shared" si="2"/>
        <v>24</v>
      </c>
      <c r="R13" s="13">
        <f t="shared" si="3"/>
        <v>24</v>
      </c>
      <c r="S13" s="13">
        <f t="shared" si="3"/>
        <v>24</v>
      </c>
      <c r="T13" s="13">
        <f t="shared" si="4"/>
        <v>24</v>
      </c>
      <c r="U13" s="13">
        <f t="shared" si="4"/>
        <v>24</v>
      </c>
      <c r="V13" s="13">
        <f>U13</f>
        <v>24</v>
      </c>
    </row>
    <row r="14" spans="1:23" ht="15">
      <c r="A14" s="2" t="s">
        <v>31</v>
      </c>
      <c r="B14" s="3"/>
      <c r="C14" s="3"/>
      <c r="D14" s="3"/>
      <c r="E14" s="3"/>
      <c r="F14" s="3"/>
      <c r="G14" s="3"/>
      <c r="H14" s="3"/>
      <c r="I14" s="3"/>
      <c r="J14" s="4"/>
      <c r="K14" s="12">
        <v>9.98</v>
      </c>
      <c r="L14" s="12">
        <f t="shared" si="1"/>
        <v>9.98</v>
      </c>
      <c r="M14" s="12">
        <f t="shared" si="1"/>
        <v>9.98</v>
      </c>
      <c r="N14" s="12">
        <f>M14</f>
        <v>9.98</v>
      </c>
      <c r="O14" s="12">
        <f t="shared" si="2"/>
        <v>9.98</v>
      </c>
      <c r="P14" s="12">
        <f t="shared" si="2"/>
        <v>9.98</v>
      </c>
      <c r="Q14" s="12">
        <f t="shared" si="2"/>
        <v>9.98</v>
      </c>
      <c r="R14" s="12">
        <f t="shared" si="3"/>
        <v>9.98</v>
      </c>
      <c r="S14" s="12">
        <f t="shared" si="3"/>
        <v>9.98</v>
      </c>
      <c r="T14" s="12">
        <f t="shared" si="4"/>
        <v>9.98</v>
      </c>
      <c r="U14" s="12">
        <f t="shared" si="4"/>
        <v>9.98</v>
      </c>
      <c r="V14" s="12">
        <f>U14</f>
        <v>9.98</v>
      </c>
      <c r="W14" s="19"/>
    </row>
    <row r="15" spans="1:22" ht="15">
      <c r="A15" s="2" t="s">
        <v>32</v>
      </c>
      <c r="B15" s="3"/>
      <c r="C15" s="3"/>
      <c r="D15" s="3"/>
      <c r="E15" s="3"/>
      <c r="F15" s="3"/>
      <c r="G15" s="3"/>
      <c r="H15" s="3"/>
      <c r="I15" s="3"/>
      <c r="J15" s="4"/>
      <c r="K15" s="13">
        <f>K12*K14</f>
        <v>12454.042000000001</v>
      </c>
      <c r="L15" s="13">
        <f aca="true" t="shared" si="5" ref="L15:V15">L12*L14</f>
        <v>12454.042000000001</v>
      </c>
      <c r="M15" s="13">
        <f t="shared" si="5"/>
        <v>12454.042000000001</v>
      </c>
      <c r="N15" s="13">
        <f t="shared" si="5"/>
        <v>12454.042000000001</v>
      </c>
      <c r="O15" s="13">
        <f t="shared" si="5"/>
        <v>12454.042000000001</v>
      </c>
      <c r="P15" s="13">
        <f t="shared" si="5"/>
        <v>12454.042000000001</v>
      </c>
      <c r="Q15" s="13">
        <f t="shared" si="5"/>
        <v>12454.042000000001</v>
      </c>
      <c r="R15" s="13">
        <f t="shared" si="5"/>
        <v>12454.042000000001</v>
      </c>
      <c r="S15" s="13">
        <f t="shared" si="5"/>
        <v>12454.042000000001</v>
      </c>
      <c r="T15" s="13">
        <f t="shared" si="5"/>
        <v>12454.042000000001</v>
      </c>
      <c r="U15" s="13">
        <f t="shared" si="5"/>
        <v>12454.042000000001</v>
      </c>
      <c r="V15" s="13">
        <f t="shared" si="5"/>
        <v>12454.042000000001</v>
      </c>
    </row>
    <row r="16" spans="1:22" ht="15.75">
      <c r="A16" s="2"/>
      <c r="B16" s="6" t="s">
        <v>2</v>
      </c>
      <c r="C16" s="6"/>
      <c r="D16" s="3"/>
      <c r="E16" s="3"/>
      <c r="F16" s="3"/>
      <c r="G16" s="3"/>
      <c r="H16" s="3"/>
      <c r="I16" s="3"/>
      <c r="J16" s="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5.75">
      <c r="A17" s="7" t="s">
        <v>23</v>
      </c>
      <c r="B17" s="3"/>
      <c r="C17" s="3"/>
      <c r="D17" s="3"/>
      <c r="E17" s="3"/>
      <c r="F17" s="3"/>
      <c r="G17" s="3"/>
      <c r="H17" s="3"/>
      <c r="I17" s="3"/>
      <c r="J17" s="4"/>
      <c r="K17" s="13">
        <f>K12*4.44</f>
        <v>5540.676000000001</v>
      </c>
      <c r="L17" s="13">
        <f aca="true" t="shared" si="6" ref="L17:V17">L12*4.44</f>
        <v>5540.676000000001</v>
      </c>
      <c r="M17" s="13">
        <f t="shared" si="6"/>
        <v>5540.676000000001</v>
      </c>
      <c r="N17" s="13">
        <f t="shared" si="6"/>
        <v>5540.676000000001</v>
      </c>
      <c r="O17" s="13">
        <f t="shared" si="6"/>
        <v>5540.676000000001</v>
      </c>
      <c r="P17" s="13">
        <f t="shared" si="6"/>
        <v>5540.676000000001</v>
      </c>
      <c r="Q17" s="13">
        <f t="shared" si="6"/>
        <v>5540.676000000001</v>
      </c>
      <c r="R17" s="13">
        <f t="shared" si="6"/>
        <v>5540.676000000001</v>
      </c>
      <c r="S17" s="13">
        <f t="shared" si="6"/>
        <v>5540.676000000001</v>
      </c>
      <c r="T17" s="13">
        <f t="shared" si="6"/>
        <v>5540.676000000001</v>
      </c>
      <c r="U17" s="13">
        <f t="shared" si="6"/>
        <v>5540.676000000001</v>
      </c>
      <c r="V17" s="13">
        <f t="shared" si="6"/>
        <v>5540.676000000001</v>
      </c>
    </row>
    <row r="18" spans="1:22" ht="15.75">
      <c r="A18" s="7" t="s">
        <v>10</v>
      </c>
      <c r="B18" s="3"/>
      <c r="C18" s="3"/>
      <c r="D18" s="3"/>
      <c r="E18" s="3"/>
      <c r="F18" s="3"/>
      <c r="G18" s="3"/>
      <c r="H18" s="3"/>
      <c r="I18" s="3"/>
      <c r="J18" s="4"/>
      <c r="K18" s="13" t="s">
        <v>16</v>
      </c>
      <c r="L18" s="13" t="s">
        <v>16</v>
      </c>
      <c r="M18" s="13" t="s">
        <v>16</v>
      </c>
      <c r="N18" s="13" t="s">
        <v>16</v>
      </c>
      <c r="O18" s="13" t="s">
        <v>16</v>
      </c>
      <c r="P18" s="13" t="s">
        <v>16</v>
      </c>
      <c r="Q18" s="13" t="s">
        <v>16</v>
      </c>
      <c r="R18" s="13">
        <v>6080</v>
      </c>
      <c r="S18" s="13" t="s">
        <v>16</v>
      </c>
      <c r="T18" s="13" t="s">
        <v>16</v>
      </c>
      <c r="U18" s="13" t="s">
        <v>16</v>
      </c>
      <c r="V18" s="13" t="s">
        <v>16</v>
      </c>
    </row>
    <row r="19" spans="1:22" ht="15.75">
      <c r="A19" s="7" t="s">
        <v>42</v>
      </c>
      <c r="B19" s="3"/>
      <c r="C19" s="3"/>
      <c r="D19" s="3"/>
      <c r="E19" s="3"/>
      <c r="F19" s="3"/>
      <c r="G19" s="3"/>
      <c r="H19" s="3"/>
      <c r="I19" s="3"/>
      <c r="J19" s="4"/>
      <c r="K19" s="13">
        <f>K12*0.77</f>
        <v>960.883</v>
      </c>
      <c r="L19" s="13">
        <f aca="true" t="shared" si="7" ref="L19:V19">L12*0.77</f>
        <v>960.883</v>
      </c>
      <c r="M19" s="13">
        <f t="shared" si="7"/>
        <v>960.883</v>
      </c>
      <c r="N19" s="13">
        <f t="shared" si="7"/>
        <v>960.883</v>
      </c>
      <c r="O19" s="13">
        <f t="shared" si="7"/>
        <v>960.883</v>
      </c>
      <c r="P19" s="13">
        <f t="shared" si="7"/>
        <v>960.883</v>
      </c>
      <c r="Q19" s="13">
        <f t="shared" si="7"/>
        <v>960.883</v>
      </c>
      <c r="R19" s="13">
        <f t="shared" si="7"/>
        <v>960.883</v>
      </c>
      <c r="S19" s="13">
        <f t="shared" si="7"/>
        <v>960.883</v>
      </c>
      <c r="T19" s="13">
        <f t="shared" si="7"/>
        <v>960.883</v>
      </c>
      <c r="U19" s="13">
        <f t="shared" si="7"/>
        <v>960.883</v>
      </c>
      <c r="V19" s="13">
        <f t="shared" si="7"/>
        <v>960.883</v>
      </c>
    </row>
    <row r="20" spans="1:22" ht="15.75">
      <c r="A20" s="7" t="s">
        <v>20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16</v>
      </c>
      <c r="L20" s="13"/>
      <c r="M20" s="13"/>
      <c r="N20" s="13"/>
      <c r="O20" s="13"/>
      <c r="P20" s="13"/>
      <c r="Q20" s="13">
        <v>3898</v>
      </c>
      <c r="R20" s="13"/>
      <c r="S20" s="13">
        <v>3110</v>
      </c>
      <c r="T20" s="13"/>
      <c r="U20" s="13"/>
      <c r="V20" s="13"/>
    </row>
    <row r="21" spans="1:22" ht="15.75">
      <c r="A21" s="7" t="s">
        <v>21</v>
      </c>
      <c r="B21" s="3"/>
      <c r="C21" s="3"/>
      <c r="D21" s="3"/>
      <c r="E21" s="3"/>
      <c r="F21" s="3"/>
      <c r="G21" s="3"/>
      <c r="H21" s="3"/>
      <c r="I21" s="3"/>
      <c r="J21" s="4"/>
      <c r="K21" s="13" t="s">
        <v>16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</row>
    <row r="22" spans="1:23" ht="15.75">
      <c r="A22" s="7" t="s">
        <v>38</v>
      </c>
      <c r="B22" s="3"/>
      <c r="C22" s="3"/>
      <c r="D22" s="3"/>
      <c r="E22" s="3"/>
      <c r="F22" s="3"/>
      <c r="G22" s="3"/>
      <c r="H22" s="3"/>
      <c r="I22" s="3"/>
      <c r="J22" s="4"/>
      <c r="K22" s="13">
        <f>K12*0.2</f>
        <v>249.58000000000004</v>
      </c>
      <c r="L22" s="13">
        <f aca="true" t="shared" si="8" ref="L22:V22">L12*0.2</f>
        <v>249.58000000000004</v>
      </c>
      <c r="M22" s="13">
        <f t="shared" si="8"/>
        <v>249.58000000000004</v>
      </c>
      <c r="N22" s="13">
        <f t="shared" si="8"/>
        <v>249.58000000000004</v>
      </c>
      <c r="O22" s="13">
        <f t="shared" si="8"/>
        <v>249.58000000000004</v>
      </c>
      <c r="P22" s="13">
        <f t="shared" si="8"/>
        <v>249.58000000000004</v>
      </c>
      <c r="Q22" s="13">
        <f t="shared" si="8"/>
        <v>249.58000000000004</v>
      </c>
      <c r="R22" s="13">
        <f t="shared" si="8"/>
        <v>249.58000000000004</v>
      </c>
      <c r="S22" s="13">
        <f t="shared" si="8"/>
        <v>249.58000000000004</v>
      </c>
      <c r="T22" s="13">
        <f t="shared" si="8"/>
        <v>249.58000000000004</v>
      </c>
      <c r="U22" s="13">
        <f t="shared" si="8"/>
        <v>249.58000000000004</v>
      </c>
      <c r="V22" s="13">
        <f t="shared" si="8"/>
        <v>249.58000000000004</v>
      </c>
      <c r="W22" s="18"/>
    </row>
    <row r="23" spans="1:22" ht="15.75">
      <c r="A23" s="7" t="s">
        <v>39</v>
      </c>
      <c r="B23" s="6"/>
      <c r="C23" s="6"/>
      <c r="D23" s="6"/>
      <c r="E23" s="6"/>
      <c r="F23" s="6"/>
      <c r="G23" s="6"/>
      <c r="H23" s="6"/>
      <c r="I23" s="3"/>
      <c r="J23" s="4"/>
      <c r="K23" s="13">
        <f>K25+K27+K33</f>
        <v>6229</v>
      </c>
      <c r="L23" s="13">
        <f>L33</f>
        <v>240</v>
      </c>
      <c r="M23" s="13">
        <f>M33</f>
        <v>240</v>
      </c>
      <c r="N23" s="13">
        <f>N33+N36</f>
        <v>2508.279</v>
      </c>
      <c r="O23" s="13"/>
      <c r="P23" s="13"/>
      <c r="Q23" s="13">
        <f>Q28+Q33</f>
        <v>700</v>
      </c>
      <c r="R23" s="13">
        <f>R25+R33</f>
        <v>1368</v>
      </c>
      <c r="S23" s="13">
        <f>S27</f>
        <v>235</v>
      </c>
      <c r="T23" s="13">
        <f>T24+T33</f>
        <v>2683</v>
      </c>
      <c r="U23" s="13"/>
      <c r="V23" s="13"/>
    </row>
    <row r="24" spans="1:22" ht="15">
      <c r="A24" s="2" t="s">
        <v>3</v>
      </c>
      <c r="B24" s="3"/>
      <c r="C24" s="3"/>
      <c r="D24" s="3"/>
      <c r="E24" s="3"/>
      <c r="F24" s="3"/>
      <c r="G24" s="3"/>
      <c r="H24" s="3"/>
      <c r="I24" s="3"/>
      <c r="J24" s="4"/>
      <c r="K24" s="5"/>
      <c r="L24" s="16"/>
      <c r="M24" s="16"/>
      <c r="N24" s="16"/>
      <c r="O24" s="16"/>
      <c r="P24" s="16"/>
      <c r="Q24" s="16"/>
      <c r="R24" s="16"/>
      <c r="S24" s="16"/>
      <c r="T24" s="16">
        <v>2443</v>
      </c>
      <c r="U24" s="16"/>
      <c r="V24" s="16"/>
    </row>
    <row r="25" spans="1:22" ht="15">
      <c r="A25" s="2" t="s">
        <v>4</v>
      </c>
      <c r="B25" s="3"/>
      <c r="C25" s="3"/>
      <c r="D25" s="3"/>
      <c r="E25" s="3"/>
      <c r="F25" s="3"/>
      <c r="G25" s="3"/>
      <c r="H25" s="3"/>
      <c r="I25" s="3"/>
      <c r="J25" s="4"/>
      <c r="K25" s="5">
        <v>1789</v>
      </c>
      <c r="L25" s="16"/>
      <c r="M25" s="16"/>
      <c r="N25" s="16"/>
      <c r="O25" s="16"/>
      <c r="P25" s="16"/>
      <c r="Q25" s="16"/>
      <c r="R25" s="16">
        <v>1128</v>
      </c>
      <c r="S25" s="16"/>
      <c r="T25" s="16"/>
      <c r="U25" s="16"/>
      <c r="V25" s="16"/>
    </row>
    <row r="26" spans="1:22" ht="15">
      <c r="A26" s="2" t="s">
        <v>5</v>
      </c>
      <c r="B26" s="3"/>
      <c r="C26" s="3"/>
      <c r="D26" s="3"/>
      <c r="E26" s="3"/>
      <c r="F26" s="3"/>
      <c r="G26" s="3"/>
      <c r="H26" s="3"/>
      <c r="I26" s="3"/>
      <c r="J26" s="4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5">
      <c r="A27" s="2" t="s">
        <v>33</v>
      </c>
      <c r="B27" s="3"/>
      <c r="C27" s="3"/>
      <c r="D27" s="3"/>
      <c r="E27" s="3"/>
      <c r="F27" s="3"/>
      <c r="G27" s="3"/>
      <c r="H27" s="3"/>
      <c r="I27" s="3"/>
      <c r="J27" s="4"/>
      <c r="K27" s="5">
        <v>4200</v>
      </c>
      <c r="L27" s="16"/>
      <c r="M27" s="16"/>
      <c r="N27" s="16"/>
      <c r="O27" s="16"/>
      <c r="P27" s="16"/>
      <c r="Q27" s="16"/>
      <c r="R27" s="16"/>
      <c r="S27" s="16">
        <v>235</v>
      </c>
      <c r="T27" s="16"/>
      <c r="U27" s="16"/>
      <c r="V27" s="16"/>
    </row>
    <row r="28" spans="1:22" ht="15">
      <c r="A28" s="8" t="s">
        <v>6</v>
      </c>
      <c r="B28" s="9"/>
      <c r="C28" s="9"/>
      <c r="D28" s="9"/>
      <c r="E28" s="9"/>
      <c r="F28" s="9"/>
      <c r="G28" s="9"/>
      <c r="H28" s="9"/>
      <c r="I28" s="9"/>
      <c r="J28" s="10"/>
      <c r="K28" s="5"/>
      <c r="L28" s="16"/>
      <c r="M28" s="16"/>
      <c r="N28" s="16"/>
      <c r="O28" s="16"/>
      <c r="P28" s="16"/>
      <c r="Q28" s="16">
        <v>700</v>
      </c>
      <c r="R28" s="16"/>
      <c r="S28" s="16"/>
      <c r="T28" s="16"/>
      <c r="U28" s="16"/>
      <c r="V28" s="16"/>
    </row>
    <row r="29" spans="1:22" ht="15">
      <c r="A29" s="2" t="s">
        <v>22</v>
      </c>
      <c r="B29" s="3"/>
      <c r="C29" s="3"/>
      <c r="D29" s="3"/>
      <c r="E29" s="3"/>
      <c r="F29" s="3"/>
      <c r="G29" s="3"/>
      <c r="H29" s="3"/>
      <c r="I29" s="3"/>
      <c r="J29" s="4"/>
      <c r="K29" s="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5">
      <c r="A30" s="2" t="s">
        <v>28</v>
      </c>
      <c r="B30" s="3"/>
      <c r="C30" s="3"/>
      <c r="D30" s="3"/>
      <c r="E30" s="3"/>
      <c r="F30" s="3"/>
      <c r="G30" s="3"/>
      <c r="H30" s="3"/>
      <c r="I30" s="3"/>
      <c r="J30" s="4"/>
      <c r="K30" s="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5">
      <c r="A31" s="8" t="s">
        <v>7</v>
      </c>
      <c r="B31" s="9"/>
      <c r="C31" s="9"/>
      <c r="D31" s="9"/>
      <c r="E31" s="9"/>
      <c r="F31" s="9"/>
      <c r="G31" s="9"/>
      <c r="H31" s="9"/>
      <c r="I31" s="9"/>
      <c r="J31" s="10"/>
      <c r="K31" s="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5">
      <c r="A32" s="2" t="s">
        <v>34</v>
      </c>
      <c r="B32" s="3"/>
      <c r="C32" s="3"/>
      <c r="D32" s="3"/>
      <c r="E32" s="3"/>
      <c r="F32" s="3"/>
      <c r="G32" s="3"/>
      <c r="H32" s="3"/>
      <c r="I32" s="3"/>
      <c r="J32" s="4"/>
      <c r="K32" s="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5">
        <v>240</v>
      </c>
      <c r="L33" s="16">
        <v>240</v>
      </c>
      <c r="M33" s="16">
        <f>L33</f>
        <v>240</v>
      </c>
      <c r="N33" s="16"/>
      <c r="O33" s="16"/>
      <c r="P33" s="16"/>
      <c r="Q33" s="16"/>
      <c r="R33" s="16">
        <v>240</v>
      </c>
      <c r="S33" s="16"/>
      <c r="T33" s="16">
        <v>240</v>
      </c>
      <c r="U33" s="16"/>
      <c r="V33" s="16"/>
    </row>
    <row r="34" spans="1:22" ht="15">
      <c r="A34" s="2" t="s">
        <v>40</v>
      </c>
      <c r="B34" s="3"/>
      <c r="C34" s="3"/>
      <c r="D34" s="3"/>
      <c r="E34" s="3"/>
      <c r="F34" s="3"/>
      <c r="G34" s="3"/>
      <c r="H34" s="3"/>
      <c r="I34" s="3"/>
      <c r="J34" s="4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15">
      <c r="A35" s="2" t="s">
        <v>36</v>
      </c>
      <c r="B35" s="3"/>
      <c r="C35" s="3"/>
      <c r="D35" s="3"/>
      <c r="E35" s="3"/>
      <c r="F35" s="3"/>
      <c r="G35" s="3"/>
      <c r="H35" s="3"/>
      <c r="I35" s="3"/>
      <c r="J35" s="4"/>
      <c r="K35" s="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15">
      <c r="A36" s="2" t="s">
        <v>43</v>
      </c>
      <c r="B36" s="3"/>
      <c r="C36" s="3"/>
      <c r="D36" s="3"/>
      <c r="E36" s="3"/>
      <c r="F36" s="3"/>
      <c r="G36" s="3"/>
      <c r="H36" s="3"/>
      <c r="I36" s="3"/>
      <c r="J36" s="4"/>
      <c r="K36" s="13"/>
      <c r="L36" s="16"/>
      <c r="M36" s="16"/>
      <c r="N36" s="16">
        <f>N12*2.01</f>
        <v>2508.279</v>
      </c>
      <c r="O36" s="16"/>
      <c r="P36" s="16"/>
      <c r="Q36" s="16"/>
      <c r="R36" s="16"/>
      <c r="S36" s="16"/>
      <c r="T36" s="16"/>
      <c r="U36" s="16">
        <f>N36</f>
        <v>2508.279</v>
      </c>
      <c r="V36" s="16"/>
    </row>
    <row r="37" spans="1:22" ht="15">
      <c r="A37" s="8" t="s">
        <v>8</v>
      </c>
      <c r="B37" s="9"/>
      <c r="C37" s="9"/>
      <c r="D37" s="9"/>
      <c r="E37" s="9"/>
      <c r="F37" s="9"/>
      <c r="G37" s="9"/>
      <c r="H37" s="9"/>
      <c r="I37" s="9"/>
      <c r="J37" s="10"/>
      <c r="K37" s="13">
        <f>K17+K19+K22+K23</f>
        <v>12980.139000000001</v>
      </c>
      <c r="L37" s="13">
        <f>L17+L19+L22+L33</f>
        <v>6991.139000000001</v>
      </c>
      <c r="M37" s="13">
        <f>L37</f>
        <v>6991.139000000001</v>
      </c>
      <c r="N37" s="13">
        <f>N17+N19+N22+N23</f>
        <v>9259.418000000001</v>
      </c>
      <c r="O37" s="13">
        <f>O17+O19+O22</f>
        <v>6751.139000000001</v>
      </c>
      <c r="P37" s="13">
        <f>O37</f>
        <v>6751.139000000001</v>
      </c>
      <c r="Q37" s="13">
        <f>Q17+Q19+Q20+Q22+Q23</f>
        <v>11349.139000000001</v>
      </c>
      <c r="R37" s="13">
        <f>R17+R18+R19+R22+R23</f>
        <v>14199.139000000001</v>
      </c>
      <c r="S37" s="13">
        <f>S17+S19+S20+S22+S23</f>
        <v>10096.139000000001</v>
      </c>
      <c r="T37" s="13">
        <f>T17+T19+T22+T23</f>
        <v>9434.139000000001</v>
      </c>
      <c r="U37" s="13"/>
      <c r="V37" s="13"/>
    </row>
    <row r="39" spans="21:22" ht="12.75">
      <c r="U39" s="17"/>
      <c r="V39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2014-02-07T06:08:50Z</cp:lastPrinted>
  <dcterms:created xsi:type="dcterms:W3CDTF">2012-04-11T04:13:08Z</dcterms:created>
  <dcterms:modified xsi:type="dcterms:W3CDTF">2020-11-13T10:23:46Z</dcterms:modified>
  <cp:category/>
  <cp:version/>
  <cp:contentType/>
  <cp:contentStatus/>
</cp:coreProperties>
</file>