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<sst xmlns="http://schemas.openxmlformats.org/spreadsheetml/2006/main" count="49" uniqueCount="44">
  <si>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</si>
  <si>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</si>
  <si>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</si>
  <si>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</si>
  <si>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</si>
  <si>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</si>
  <si>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</si>
  <si>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</si>
  <si>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</si>
  <si>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</si>
  <si>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</si>
  <si>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</si>
  <si>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</si>
  <si>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</si>
  <si>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</si>
  <si>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</si>
  <si>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</si>
  <si>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</si>
  <si>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</si>
  <si>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</si>
  <si>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</si>
  <si>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</si>
  <si>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</si>
  <si>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</si>
  <si>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</si>
  <si>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</si>
  <si>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</si>
  <si>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</si>
  <si>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</si>
  <si>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</si>
  <si>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</si>
  <si>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</si>
  <si>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</si>
  <si>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</si>
  <si>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</si>
  <si>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</si>
  <si>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</si>
  <si>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</si>
  <si>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9  ул. Тружениц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</si>
  <si>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</si>
  <si>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</si>
  <si>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</si>
  <si>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 (снег)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</si>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</sst>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E2">
      <selection activeCell="V39" sqref="V39"/>
    </sheetView>
  </sheetViews>
  <sheetFormatPr defaultColWidth="9.00390625" defaultRowHeight="12.75"/>
  <cols>
    <col min="10" max="10" width="7.875" style="0" customWidth="1"/>
    <col min="22" max="22" width="10.125" style="0" customWidth="1"/>
    <col min="33" max="33" width="18.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17</v>
      </c>
    </row>
    <row r="5" ht="12.75">
      <c r="E5" s="15" t="s">
        <v>41</v>
      </c>
    </row>
    <row r="6" ht="12.75">
      <c r="AH6" s="17" t="s">
        <v>17</v>
      </c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4">
        <v>15840</v>
      </c>
      <c r="L10" s="14">
        <f aca="true" t="shared" si="0" ref="L10:Q10">K10+K14-K36</f>
        <v>16471.465</v>
      </c>
      <c r="M10" s="14">
        <f t="shared" si="0"/>
        <v>16958.34</v>
      </c>
      <c r="N10" s="14">
        <f t="shared" si="0"/>
        <v>17589.805</v>
      </c>
      <c r="O10" s="14">
        <f t="shared" si="0"/>
        <v>18131.27</v>
      </c>
      <c r="P10" s="14">
        <f t="shared" si="0"/>
        <v>18656.36</v>
      </c>
      <c r="Q10" s="14">
        <f t="shared" si="0"/>
        <v>19181.45</v>
      </c>
      <c r="R10" s="14">
        <f>Q10+Q14-Q36</f>
        <v>19706.54</v>
      </c>
      <c r="S10" s="14">
        <f>R10+R14-R36</f>
        <v>20231.63</v>
      </c>
      <c r="T10" s="14">
        <f>S10+S14-S36</f>
        <v>20943.165</v>
      </c>
      <c r="U10" s="14">
        <f>T10+T14-T36</f>
        <v>21655.165</v>
      </c>
      <c r="V10" s="14">
        <f>U10+U14-U36</f>
        <v>22499.875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380.5</v>
      </c>
      <c r="L11" s="11">
        <f>K11</f>
        <v>380.5</v>
      </c>
      <c r="M11" s="11">
        <f>L11</f>
        <v>380.5</v>
      </c>
      <c r="N11" s="11">
        <f aca="true" t="shared" si="1" ref="N11:P12">M11</f>
        <v>380.5</v>
      </c>
      <c r="O11" s="11">
        <f t="shared" si="1"/>
        <v>380.5</v>
      </c>
      <c r="P11" s="11">
        <f t="shared" si="1"/>
        <v>380.5</v>
      </c>
      <c r="Q11" s="11">
        <f aca="true" t="shared" si="2" ref="Q11:R14">P11</f>
        <v>380.5</v>
      </c>
      <c r="R11" s="11">
        <f t="shared" si="2"/>
        <v>380.5</v>
      </c>
      <c r="S11" s="11">
        <f aca="true" t="shared" si="3" ref="S11:T14">R11</f>
        <v>380.5</v>
      </c>
      <c r="T11" s="11">
        <f t="shared" si="3"/>
        <v>380.5</v>
      </c>
      <c r="U11" s="11">
        <f aca="true" t="shared" si="4" ref="U11:V14">T11</f>
        <v>380.5</v>
      </c>
      <c r="V11" s="11">
        <f t="shared" si="4"/>
        <v>380.5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10</v>
      </c>
      <c r="L12" s="13">
        <f>K12</f>
        <v>10</v>
      </c>
      <c r="M12" s="13">
        <f>L12</f>
        <v>10</v>
      </c>
      <c r="N12" s="13">
        <f t="shared" si="1"/>
        <v>10</v>
      </c>
      <c r="O12" s="13">
        <f t="shared" si="1"/>
        <v>10</v>
      </c>
      <c r="P12" s="13">
        <f t="shared" si="1"/>
        <v>10</v>
      </c>
      <c r="Q12" s="13">
        <f t="shared" si="2"/>
        <v>10</v>
      </c>
      <c r="R12" s="13">
        <f t="shared" si="2"/>
        <v>10</v>
      </c>
      <c r="S12" s="13">
        <f t="shared" si="3"/>
        <v>10</v>
      </c>
      <c r="T12" s="13">
        <f t="shared" si="3"/>
        <v>10</v>
      </c>
      <c r="U12" s="13">
        <f t="shared" si="4"/>
        <v>10</v>
      </c>
      <c r="V12" s="13">
        <f t="shared" si="4"/>
        <v>10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9.53</v>
      </c>
      <c r="L13" s="12">
        <v>9.53</v>
      </c>
      <c r="M13" s="12">
        <v>9.53</v>
      </c>
      <c r="N13" s="12">
        <v>9.53</v>
      </c>
      <c r="O13" s="13">
        <v>10</v>
      </c>
      <c r="P13" s="13">
        <f>O13</f>
        <v>10</v>
      </c>
      <c r="Q13" s="13">
        <f t="shared" si="2"/>
        <v>10</v>
      </c>
      <c r="R13" s="13">
        <f t="shared" si="2"/>
        <v>10</v>
      </c>
      <c r="S13" s="13">
        <f t="shared" si="3"/>
        <v>10</v>
      </c>
      <c r="T13" s="13">
        <f t="shared" si="3"/>
        <v>10</v>
      </c>
      <c r="U13" s="12">
        <v>8.46</v>
      </c>
      <c r="V13" s="12">
        <f t="shared" si="4"/>
        <v>8.46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3626</v>
      </c>
      <c r="L14" s="14">
        <v>3626</v>
      </c>
      <c r="M14" s="14">
        <v>3626</v>
      </c>
      <c r="N14" s="14">
        <v>3626</v>
      </c>
      <c r="O14" s="14">
        <f>O11*O13</f>
        <v>3805</v>
      </c>
      <c r="P14" s="14">
        <f>O14</f>
        <v>3805</v>
      </c>
      <c r="Q14" s="14">
        <f t="shared" si="2"/>
        <v>3805</v>
      </c>
      <c r="R14" s="14">
        <f t="shared" si="2"/>
        <v>3805</v>
      </c>
      <c r="S14" s="14">
        <f t="shared" si="3"/>
        <v>3805</v>
      </c>
      <c r="T14" s="14">
        <f t="shared" si="3"/>
        <v>3805</v>
      </c>
      <c r="U14" s="14">
        <f>U11*U13</f>
        <v>3219.03</v>
      </c>
      <c r="V14" s="14">
        <f t="shared" si="4"/>
        <v>3219.03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1571.465</v>
      </c>
      <c r="L16" s="14">
        <f aca="true" t="shared" si="5" ref="L16:M19">K16</f>
        <v>1571.465</v>
      </c>
      <c r="M16" s="14">
        <f t="shared" si="5"/>
        <v>1571.465</v>
      </c>
      <c r="N16" s="14">
        <f aca="true" t="shared" si="6" ref="N16:S16">M16</f>
        <v>1571.465</v>
      </c>
      <c r="O16" s="14">
        <f>O11*4.34</f>
        <v>1651.37</v>
      </c>
      <c r="P16" s="14">
        <f t="shared" si="6"/>
        <v>1651.37</v>
      </c>
      <c r="Q16" s="14">
        <f t="shared" si="6"/>
        <v>1651.37</v>
      </c>
      <c r="R16" s="14">
        <f t="shared" si="6"/>
        <v>1651.37</v>
      </c>
      <c r="S16" s="14">
        <f t="shared" si="6"/>
        <v>1651.37</v>
      </c>
      <c r="T16" s="14">
        <f aca="true" t="shared" si="7" ref="T16:T21">S16</f>
        <v>1651.37</v>
      </c>
      <c r="U16" s="14">
        <f>T16</f>
        <v>1651.37</v>
      </c>
      <c r="V16" s="14">
        <v>1689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266.34999999999997</v>
      </c>
      <c r="L17" s="14">
        <f t="shared" si="5"/>
        <v>266.34999999999997</v>
      </c>
      <c r="M17" s="14">
        <f t="shared" si="5"/>
        <v>266.34999999999997</v>
      </c>
      <c r="N17" s="14">
        <f>M17</f>
        <v>266.34999999999997</v>
      </c>
      <c r="O17" s="14">
        <f>O11*0.7</f>
        <v>266.34999999999997</v>
      </c>
      <c r="P17" s="14">
        <f aca="true" t="shared" si="8" ref="P17:Q21">O17</f>
        <v>266.34999999999997</v>
      </c>
      <c r="Q17" s="14">
        <f t="shared" si="8"/>
        <v>266.34999999999997</v>
      </c>
      <c r="R17" s="14">
        <f aca="true" t="shared" si="9" ref="R17:S20">Q17</f>
        <v>266.34999999999997</v>
      </c>
      <c r="S17" s="14">
        <f t="shared" si="9"/>
        <v>266.34999999999997</v>
      </c>
      <c r="T17" s="14">
        <f t="shared" si="7"/>
        <v>266.34999999999997</v>
      </c>
      <c r="U17" s="14">
        <f>T17</f>
        <v>266.34999999999997</v>
      </c>
      <c r="V17" s="14">
        <v>274</v>
      </c>
    </row>
    <row r="18" spans="1:22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K11*1.89</f>
        <v>719.145</v>
      </c>
      <c r="L18" s="14">
        <f t="shared" si="5"/>
        <v>719.145</v>
      </c>
      <c r="M18" s="14">
        <f t="shared" si="5"/>
        <v>719.145</v>
      </c>
      <c r="N18" s="14">
        <f>M18</f>
        <v>719.145</v>
      </c>
      <c r="O18" s="14">
        <f>N18</f>
        <v>719.145</v>
      </c>
      <c r="P18" s="14">
        <f t="shared" si="8"/>
        <v>719.145</v>
      </c>
      <c r="Q18" s="14">
        <f t="shared" si="8"/>
        <v>719.145</v>
      </c>
      <c r="R18" s="14">
        <f t="shared" si="9"/>
        <v>719.145</v>
      </c>
      <c r="S18" s="14">
        <f t="shared" si="9"/>
        <v>719.145</v>
      </c>
      <c r="T18" s="14">
        <f t="shared" si="7"/>
        <v>719.145</v>
      </c>
      <c r="U18" s="14" t="s">
        <v>17</v>
      </c>
      <c r="V18" s="14" t="s">
        <v>17</v>
      </c>
    </row>
    <row r="19" spans="1:22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>
        <f>K11</f>
        <v>380.5</v>
      </c>
      <c r="L19" s="14">
        <f t="shared" si="5"/>
        <v>380.5</v>
      </c>
      <c r="M19" s="14">
        <f t="shared" si="5"/>
        <v>380.5</v>
      </c>
      <c r="N19" s="14">
        <f>M19</f>
        <v>380.5</v>
      </c>
      <c r="O19" s="14">
        <f>N19</f>
        <v>380.5</v>
      </c>
      <c r="P19" s="14">
        <f t="shared" si="8"/>
        <v>380.5</v>
      </c>
      <c r="Q19" s="14">
        <f t="shared" si="8"/>
        <v>380.5</v>
      </c>
      <c r="R19" s="14">
        <f t="shared" si="9"/>
        <v>380.5</v>
      </c>
      <c r="S19" s="14">
        <f t="shared" si="9"/>
        <v>380.5</v>
      </c>
      <c r="T19" s="14">
        <f t="shared" si="7"/>
        <v>380.5</v>
      </c>
      <c r="U19" s="14">
        <f aca="true" t="shared" si="10" ref="U19:V21">T19</f>
        <v>380.5</v>
      </c>
      <c r="V19" s="14">
        <f t="shared" si="10"/>
        <v>380.5</v>
      </c>
    </row>
    <row r="20" spans="1:22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20"/>
      <c r="L20" s="18"/>
      <c r="M20" s="19"/>
      <c r="N20" s="14"/>
      <c r="O20" s="14">
        <f>O11*0.49</f>
        <v>186.445</v>
      </c>
      <c r="P20" s="14">
        <v>186</v>
      </c>
      <c r="Q20" s="14">
        <f>P20</f>
        <v>186</v>
      </c>
      <c r="R20" s="14">
        <f t="shared" si="9"/>
        <v>186</v>
      </c>
      <c r="S20" s="14" t="s">
        <v>17</v>
      </c>
      <c r="T20" s="14" t="str">
        <f t="shared" si="7"/>
        <v> </v>
      </c>
      <c r="U20" s="14" t="str">
        <f t="shared" si="10"/>
        <v> </v>
      </c>
      <c r="V20" s="14" t="str">
        <f t="shared" si="10"/>
        <v> </v>
      </c>
    </row>
    <row r="21" spans="1:22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57.074999999999996</v>
      </c>
      <c r="L21" s="14">
        <f>L11*0.15</f>
        <v>57.074999999999996</v>
      </c>
      <c r="M21" s="14">
        <f>M11*0.15</f>
        <v>57.074999999999996</v>
      </c>
      <c r="N21" s="14">
        <f>N11*0.15</f>
        <v>57.074999999999996</v>
      </c>
      <c r="O21" s="14">
        <f>O11*0.2</f>
        <v>76.10000000000001</v>
      </c>
      <c r="P21" s="14">
        <f t="shared" si="8"/>
        <v>76.10000000000001</v>
      </c>
      <c r="Q21" s="14">
        <f t="shared" si="8"/>
        <v>76.10000000000001</v>
      </c>
      <c r="R21" s="14">
        <f>Q21</f>
        <v>76.10000000000001</v>
      </c>
      <c r="S21" s="14">
        <f>R21</f>
        <v>76.10000000000001</v>
      </c>
      <c r="T21" s="14">
        <f t="shared" si="7"/>
        <v>76.10000000000001</v>
      </c>
      <c r="U21" s="14">
        <f t="shared" si="10"/>
        <v>76.10000000000001</v>
      </c>
      <c r="V21" s="14">
        <f t="shared" si="10"/>
        <v>76.10000000000001</v>
      </c>
    </row>
    <row r="22" spans="1:22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8"/>
      <c r="L22" s="14">
        <f>L33</f>
        <v>144.59</v>
      </c>
      <c r="M22" s="14"/>
      <c r="N22" s="14">
        <f>N35</f>
        <v>90</v>
      </c>
      <c r="O22" s="14"/>
      <c r="P22" s="14"/>
      <c r="Q22" s="14"/>
      <c r="R22" s="14"/>
      <c r="S22" s="14"/>
      <c r="T22" s="14"/>
      <c r="U22" s="14"/>
      <c r="V22" s="14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0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0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0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20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18">
        <f>L11*0.38</f>
        <v>144.59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9"/>
      <c r="N35" s="19">
        <v>90</v>
      </c>
      <c r="O35" s="19"/>
      <c r="P35" s="19"/>
      <c r="Q35" s="19"/>
      <c r="R35" s="19"/>
      <c r="S35" s="19"/>
      <c r="T35" s="19"/>
      <c r="U35" s="19"/>
      <c r="V35" s="19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SUM(K16:K35)</f>
        <v>2994.535</v>
      </c>
      <c r="L36" s="14">
        <f>L16+L17+L18+L19+L21+L22</f>
        <v>3139.125</v>
      </c>
      <c r="M36" s="14">
        <f>K36</f>
        <v>2994.535</v>
      </c>
      <c r="N36" s="14">
        <f>M36+N22</f>
        <v>3084.535</v>
      </c>
      <c r="O36" s="14">
        <f>O16+O17+O18+O19+O20+O21</f>
        <v>3279.91</v>
      </c>
      <c r="P36" s="14">
        <f>O36</f>
        <v>3279.91</v>
      </c>
      <c r="Q36" s="14">
        <f>P36</f>
        <v>3279.91</v>
      </c>
      <c r="R36" s="14">
        <f>Q36</f>
        <v>3279.91</v>
      </c>
      <c r="S36" s="14">
        <f>S16+S17+S18+S19+S21</f>
        <v>3093.4649999999997</v>
      </c>
      <c r="T36" s="14">
        <v>3093</v>
      </c>
      <c r="U36" s="14">
        <f>U16+U17+U19+U21</f>
        <v>2374.3199999999997</v>
      </c>
      <c r="V36" s="14">
        <f>V16+V17+V19+V21</f>
        <v>2419.6</v>
      </c>
    </row>
    <row r="38" spans="21:22" ht="12.75">
      <c r="U38" s="21"/>
      <c r="V38" s="17">
        <f>V10+V14-V36</f>
        <v>23299.305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2014-02-17T06:34:43Z</cp:lastPrinted>
  <dcterms:created xsi:type="dcterms:W3CDTF">2012-04-11T04:13:08Z</dcterms:created>
  <dcterms:modified xsi:type="dcterms:W3CDTF">2020-01-14T12:19:16Z</dcterms:modified>
  <cp:category/>
  <cp:version/>
  <cp:contentType/>
  <cp:contentStatus/>
</cp:coreProperties>
</file>