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<sst xmlns="http://schemas.openxmlformats.org/spreadsheetml/2006/main" count="49" uniqueCount="44">
  <si>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</si>
  <si>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</si>
  <si>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</si>
  <si>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</si>
  <si>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</si>
  <si>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</si>
  <si>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</si>
  <si>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</si>
  <si>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</si>
  <si>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</si>
  <si>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</si>
  <si>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</si>
  <si>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</si>
  <si>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</si>
  <si>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</si>
  <si>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</si>
  <si>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</si>
  <si>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</si>
  <si>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</si>
  <si>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</si>
  <si>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</si>
  <si>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</si>
  <si>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</si>
  <si>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</si>
  <si>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</si>
  <si>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</si>
  <si>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</si>
  <si>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</si>
  <si>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</si>
  <si>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</si>
  <si>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</si>
  <si>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</si>
  <si>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</si>
  <si>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</si>
  <si>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</si>
  <si>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</si>
  <si>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</si>
  <si>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</si>
  <si>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15  ул. Тружениц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</si>
  <si>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</si>
  <si>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</si>
  <si>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</si>
  <si>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крыши(сосульки)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</si>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</sst>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G1">
      <selection activeCell="V38" sqref="V38"/>
    </sheetView>
  </sheetViews>
  <sheetFormatPr defaultColWidth="9.00390625" defaultRowHeight="12.75"/>
  <cols>
    <col min="10" max="10" width="8.00390625" style="0" customWidth="1"/>
    <col min="22" max="22" width="8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6" t="s">
        <v>17</v>
      </c>
    </row>
    <row r="4" ht="12.75">
      <c r="E4" s="15" t="s">
        <v>41</v>
      </c>
    </row>
    <row r="7" spans="11:22" ht="12.75">
      <c r="K7" t="s">
        <v>26</v>
      </c>
      <c r="L7" t="s">
        <v>27</v>
      </c>
      <c r="M7" t="s">
        <v>28</v>
      </c>
      <c r="N7" t="s">
        <v>20</v>
      </c>
      <c r="O7" t="s">
        <v>19</v>
      </c>
      <c r="P7" t="s">
        <v>18</v>
      </c>
      <c r="Q7" t="s">
        <v>12</v>
      </c>
      <c r="R7" t="s">
        <v>13</v>
      </c>
      <c r="S7" t="s">
        <v>14</v>
      </c>
      <c r="T7" t="s">
        <v>29</v>
      </c>
      <c r="U7" t="s">
        <v>15</v>
      </c>
      <c r="V7" t="s">
        <v>16</v>
      </c>
    </row>
    <row r="8" spans="1:22" ht="15">
      <c r="A8" s="2" t="s">
        <v>31</v>
      </c>
      <c r="B8" s="3"/>
      <c r="C8" s="3"/>
      <c r="D8" s="3"/>
      <c r="E8" s="3"/>
      <c r="F8" s="3"/>
      <c r="G8" s="3"/>
      <c r="H8" s="3"/>
      <c r="I8" s="3"/>
      <c r="J8" s="4"/>
      <c r="K8" s="11" t="s">
        <v>17</v>
      </c>
      <c r="L8" s="5"/>
      <c r="M8" s="11"/>
      <c r="N8" s="11"/>
      <c r="O8" s="11"/>
      <c r="P8" s="11"/>
      <c r="Q8" s="11"/>
      <c r="R8" s="14">
        <f>Q9+Q13-Q35</f>
        <v>-19823.596999999994</v>
      </c>
      <c r="S8" s="14">
        <f>R8+R13-R35</f>
        <v>-16570.605999999992</v>
      </c>
      <c r="T8" s="14">
        <f>S8+S13-S35</f>
        <v>-9794.61499999999</v>
      </c>
      <c r="U8" s="14">
        <f>T8+T13-T35</f>
        <v>-3018.4649999999892</v>
      </c>
      <c r="V8" s="14">
        <f>U8+U13-U35</f>
        <v>-1192.4739999999838</v>
      </c>
    </row>
    <row r="9" spans="1:22" ht="15">
      <c r="A9" s="2" t="s">
        <v>32</v>
      </c>
      <c r="B9" s="3"/>
      <c r="C9" s="3"/>
      <c r="D9" s="3"/>
      <c r="E9" s="3"/>
      <c r="F9" s="3"/>
      <c r="G9" s="3"/>
      <c r="H9" s="3"/>
      <c r="I9" s="3"/>
      <c r="J9" s="4"/>
      <c r="K9" s="14">
        <v>12694</v>
      </c>
      <c r="L9" s="14">
        <f aca="true" t="shared" si="0" ref="L9:Q9">K9+K13-K35</f>
        <v>9666.862999999998</v>
      </c>
      <c r="M9" s="14">
        <f t="shared" si="0"/>
        <v>13414.725999999995</v>
      </c>
      <c r="N9" s="14">
        <f t="shared" si="0"/>
        <v>19433.684999999994</v>
      </c>
      <c r="O9" s="14">
        <f t="shared" si="0"/>
        <v>23454.643999999997</v>
      </c>
      <c r="P9" s="14">
        <f t="shared" si="0"/>
        <v>28685.027999999995</v>
      </c>
      <c r="Q9" s="14">
        <f t="shared" si="0"/>
        <v>33915.412</v>
      </c>
      <c r="R9" s="14" t="s">
        <v>17</v>
      </c>
      <c r="S9" s="14"/>
      <c r="T9" s="14"/>
      <c r="U9" s="14"/>
      <c r="V9" s="14"/>
    </row>
    <row r="10" spans="1:22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1">
        <v>3154.3</v>
      </c>
      <c r="L10" s="11">
        <f>K10</f>
        <v>3154.3</v>
      </c>
      <c r="M10" s="11">
        <f>L10</f>
        <v>3154.3</v>
      </c>
      <c r="N10" s="11">
        <f aca="true" t="shared" si="1" ref="N10:P11">M10</f>
        <v>3154.3</v>
      </c>
      <c r="O10" s="11">
        <f t="shared" si="1"/>
        <v>3154.3</v>
      </c>
      <c r="P10" s="11">
        <f t="shared" si="1"/>
        <v>3154.3</v>
      </c>
      <c r="Q10" s="11">
        <f aca="true" t="shared" si="2" ref="Q10:R13">P10</f>
        <v>3154.3</v>
      </c>
      <c r="R10" s="11">
        <f t="shared" si="2"/>
        <v>3154.3</v>
      </c>
      <c r="S10" s="11">
        <f aca="true" t="shared" si="3" ref="S10:T13">R10</f>
        <v>3154.3</v>
      </c>
      <c r="T10" s="11">
        <f t="shared" si="3"/>
        <v>3154.3</v>
      </c>
      <c r="U10" s="11">
        <f>T10</f>
        <v>3154.3</v>
      </c>
      <c r="V10" s="11">
        <f>U10</f>
        <v>3154.3</v>
      </c>
    </row>
    <row r="11" spans="1:22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3">
        <v>70</v>
      </c>
      <c r="L11" s="13">
        <f>K11</f>
        <v>70</v>
      </c>
      <c r="M11" s="13">
        <f>L11</f>
        <v>70</v>
      </c>
      <c r="N11" s="13">
        <f t="shared" si="1"/>
        <v>70</v>
      </c>
      <c r="O11" s="13">
        <f t="shared" si="1"/>
        <v>70</v>
      </c>
      <c r="P11" s="13">
        <f t="shared" si="1"/>
        <v>70</v>
      </c>
      <c r="Q11" s="13">
        <f t="shared" si="2"/>
        <v>70</v>
      </c>
      <c r="R11" s="13">
        <f t="shared" si="2"/>
        <v>70</v>
      </c>
      <c r="S11" s="13">
        <f t="shared" si="3"/>
        <v>70</v>
      </c>
      <c r="T11" s="13">
        <f t="shared" si="3"/>
        <v>70</v>
      </c>
      <c r="U11" s="13">
        <f>T11</f>
        <v>70</v>
      </c>
      <c r="V11" s="13">
        <f>U11</f>
        <v>70</v>
      </c>
    </row>
    <row r="12" spans="1:22" ht="15">
      <c r="A12" s="2" t="s">
        <v>21</v>
      </c>
      <c r="B12" s="3"/>
      <c r="C12" s="3"/>
      <c r="D12" s="3"/>
      <c r="E12" s="3"/>
      <c r="F12" s="3"/>
      <c r="G12" s="3"/>
      <c r="H12" s="3"/>
      <c r="I12" s="3"/>
      <c r="J12" s="4"/>
      <c r="K12" s="12">
        <v>10</v>
      </c>
      <c r="L12" s="12">
        <v>10</v>
      </c>
      <c r="M12" s="12">
        <v>10</v>
      </c>
      <c r="N12" s="12">
        <v>10</v>
      </c>
      <c r="O12" s="11">
        <v>10.5</v>
      </c>
      <c r="P12" s="11">
        <f>O12</f>
        <v>10.5</v>
      </c>
      <c r="Q12" s="11">
        <f t="shared" si="2"/>
        <v>10.5</v>
      </c>
      <c r="R12" s="11">
        <f t="shared" si="2"/>
        <v>10.5</v>
      </c>
      <c r="S12" s="11">
        <f t="shared" si="3"/>
        <v>10.5</v>
      </c>
      <c r="T12" s="11">
        <f t="shared" si="3"/>
        <v>10.5</v>
      </c>
      <c r="U12" s="12">
        <v>8.96</v>
      </c>
      <c r="V12" s="12">
        <v>9.98</v>
      </c>
    </row>
    <row r="13" spans="1:22" ht="15">
      <c r="A13" s="2" t="s">
        <v>33</v>
      </c>
      <c r="B13" s="3"/>
      <c r="C13" s="3"/>
      <c r="D13" s="3"/>
      <c r="E13" s="3"/>
      <c r="F13" s="3"/>
      <c r="G13" s="3"/>
      <c r="H13" s="3"/>
      <c r="I13" s="3"/>
      <c r="J13" s="4"/>
      <c r="K13" s="14">
        <v>31543</v>
      </c>
      <c r="L13" s="14">
        <v>31543</v>
      </c>
      <c r="M13" s="14">
        <v>31543</v>
      </c>
      <c r="N13" s="14">
        <v>31543</v>
      </c>
      <c r="O13" s="14">
        <f>O10*O12</f>
        <v>33120.15</v>
      </c>
      <c r="P13" s="14">
        <f>O13</f>
        <v>33120.15</v>
      </c>
      <c r="Q13" s="14">
        <f t="shared" si="2"/>
        <v>33120.15</v>
      </c>
      <c r="R13" s="14">
        <f t="shared" si="2"/>
        <v>33120.15</v>
      </c>
      <c r="S13" s="14">
        <f t="shared" si="3"/>
        <v>33120.15</v>
      </c>
      <c r="T13" s="14">
        <f t="shared" si="3"/>
        <v>33120.15</v>
      </c>
      <c r="U13" s="14">
        <f>U10*U12</f>
        <v>28262.528000000006</v>
      </c>
      <c r="V13" s="14">
        <f>V10*V12</f>
        <v>31479.914000000004</v>
      </c>
    </row>
    <row r="14" spans="1:22" ht="15.75">
      <c r="A14" s="2"/>
      <c r="B14" s="6" t="s">
        <v>2</v>
      </c>
      <c r="C14" s="6"/>
      <c r="D14" s="3"/>
      <c r="E14" s="3"/>
      <c r="F14" s="3"/>
      <c r="G14" s="3"/>
      <c r="H14" s="3"/>
      <c r="I14" s="3"/>
      <c r="J14" s="4"/>
      <c r="K14" s="13"/>
      <c r="L14" s="13"/>
      <c r="M14" s="13"/>
      <c r="N14" s="13"/>
      <c r="O14" s="13"/>
      <c r="P14" s="13"/>
      <c r="Q14" s="13"/>
      <c r="R14" s="13"/>
      <c r="S14" s="5"/>
      <c r="T14" s="5"/>
      <c r="U14" s="5"/>
      <c r="V14" s="5"/>
    </row>
    <row r="15" spans="1:24" ht="15.75">
      <c r="A15" s="7" t="s">
        <v>25</v>
      </c>
      <c r="B15" s="3"/>
      <c r="C15" s="3"/>
      <c r="D15" s="3"/>
      <c r="E15" s="3"/>
      <c r="F15" s="3"/>
      <c r="G15" s="3"/>
      <c r="H15" s="3"/>
      <c r="I15" s="3"/>
      <c r="J15" s="4"/>
      <c r="K15" s="14">
        <f>K10*4.13</f>
        <v>13027.259</v>
      </c>
      <c r="L15" s="14">
        <f aca="true" t="shared" si="4" ref="L15:M18">K15</f>
        <v>13027.259</v>
      </c>
      <c r="M15" s="14">
        <f t="shared" si="4"/>
        <v>13027.259</v>
      </c>
      <c r="N15" s="14">
        <f aca="true" t="shared" si="5" ref="N15:S15">M15</f>
        <v>13027.259</v>
      </c>
      <c r="O15" s="14">
        <f>O10*4.34</f>
        <v>13689.662</v>
      </c>
      <c r="P15" s="14">
        <f t="shared" si="5"/>
        <v>13689.662</v>
      </c>
      <c r="Q15" s="14">
        <f t="shared" si="5"/>
        <v>13689.662</v>
      </c>
      <c r="R15" s="14">
        <f t="shared" si="5"/>
        <v>13689.662</v>
      </c>
      <c r="S15" s="14">
        <f t="shared" si="5"/>
        <v>13689.662</v>
      </c>
      <c r="T15" s="14">
        <f aca="true" t="shared" si="6" ref="T15:T20">S15</f>
        <v>13689.662</v>
      </c>
      <c r="U15" s="14">
        <f>T15</f>
        <v>13689.662</v>
      </c>
      <c r="V15" s="14">
        <v>14005</v>
      </c>
      <c r="W15" s="15"/>
      <c r="X15" s="15"/>
    </row>
    <row r="16" spans="1:24" ht="15.75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14">
        <f>P16</f>
        <v>2208.0099999999998</v>
      </c>
      <c r="L16" s="14">
        <f t="shared" si="4"/>
        <v>2208.0099999999998</v>
      </c>
      <c r="M16" s="14">
        <f t="shared" si="4"/>
        <v>2208.0099999999998</v>
      </c>
      <c r="N16" s="14">
        <f>M16</f>
        <v>2208.0099999999998</v>
      </c>
      <c r="O16" s="14">
        <f>O10*0.7</f>
        <v>2208.0099999999998</v>
      </c>
      <c r="P16" s="14">
        <f aca="true" t="shared" si="7" ref="P16:Q20">O16</f>
        <v>2208.0099999999998</v>
      </c>
      <c r="Q16" s="14">
        <f t="shared" si="7"/>
        <v>2208.0099999999998</v>
      </c>
      <c r="R16" s="14">
        <f aca="true" t="shared" si="8" ref="R16:S20">Q16</f>
        <v>2208.0099999999998</v>
      </c>
      <c r="S16" s="14">
        <f t="shared" si="8"/>
        <v>2208.0099999999998</v>
      </c>
      <c r="T16" s="14">
        <f t="shared" si="6"/>
        <v>2208.0099999999998</v>
      </c>
      <c r="U16" s="14">
        <f>T16</f>
        <v>2208.0099999999998</v>
      </c>
      <c r="V16" s="14">
        <v>2271</v>
      </c>
      <c r="W16" s="15"/>
      <c r="X16" s="15"/>
    </row>
    <row r="17" spans="1:24" ht="15.75">
      <c r="A17" s="7" t="s">
        <v>22</v>
      </c>
      <c r="B17" s="3"/>
      <c r="C17" s="3"/>
      <c r="D17" s="3"/>
      <c r="E17" s="3"/>
      <c r="F17" s="3"/>
      <c r="G17" s="3"/>
      <c r="H17" s="3"/>
      <c r="I17" s="3"/>
      <c r="J17" s="4"/>
      <c r="K17" s="14">
        <f>K10*1.89</f>
        <v>5961.627</v>
      </c>
      <c r="L17" s="14">
        <f t="shared" si="4"/>
        <v>5961.627</v>
      </c>
      <c r="M17" s="14">
        <f t="shared" si="4"/>
        <v>5961.627</v>
      </c>
      <c r="N17" s="14">
        <f>M17</f>
        <v>5961.627</v>
      </c>
      <c r="O17" s="14">
        <f>N17</f>
        <v>5961.627</v>
      </c>
      <c r="P17" s="14">
        <f t="shared" si="7"/>
        <v>5961.627</v>
      </c>
      <c r="Q17" s="14">
        <f t="shared" si="7"/>
        <v>5961.627</v>
      </c>
      <c r="R17" s="14">
        <f t="shared" si="8"/>
        <v>5961.627</v>
      </c>
      <c r="S17" s="14">
        <f t="shared" si="8"/>
        <v>5961.627</v>
      </c>
      <c r="T17" s="14">
        <f t="shared" si="6"/>
        <v>5961.627</v>
      </c>
      <c r="U17" s="14">
        <f>U10*0.35</f>
        <v>1104.0049999999999</v>
      </c>
      <c r="V17" s="14">
        <v>2429</v>
      </c>
      <c r="W17" s="15"/>
      <c r="X17" s="15"/>
    </row>
    <row r="18" spans="1:24" ht="15.75">
      <c r="A18" s="7" t="s">
        <v>23</v>
      </c>
      <c r="B18" s="3"/>
      <c r="C18" s="3"/>
      <c r="D18" s="3"/>
      <c r="E18" s="3"/>
      <c r="F18" s="3"/>
      <c r="G18" s="3"/>
      <c r="H18" s="3"/>
      <c r="I18" s="3"/>
      <c r="J18" s="4"/>
      <c r="K18" s="14">
        <v>3154</v>
      </c>
      <c r="L18" s="14">
        <f t="shared" si="4"/>
        <v>3154</v>
      </c>
      <c r="M18" s="14">
        <f t="shared" si="4"/>
        <v>3154</v>
      </c>
      <c r="N18" s="14">
        <f>M18</f>
        <v>3154</v>
      </c>
      <c r="O18" s="14">
        <f>N18</f>
        <v>3154</v>
      </c>
      <c r="P18" s="14">
        <f t="shared" si="7"/>
        <v>3154</v>
      </c>
      <c r="Q18" s="14">
        <f t="shared" si="7"/>
        <v>3154</v>
      </c>
      <c r="R18" s="14">
        <f t="shared" si="8"/>
        <v>3154</v>
      </c>
      <c r="S18" s="14">
        <f t="shared" si="8"/>
        <v>3154</v>
      </c>
      <c r="T18" s="14">
        <f t="shared" si="6"/>
        <v>3154</v>
      </c>
      <c r="U18" s="14">
        <f aca="true" t="shared" si="9" ref="U18:V20">T18</f>
        <v>3154</v>
      </c>
      <c r="V18" s="14">
        <f t="shared" si="9"/>
        <v>3154</v>
      </c>
      <c r="W18" s="15"/>
      <c r="X18" s="15"/>
    </row>
    <row r="19" spans="1:24" ht="15.75">
      <c r="A19" s="7" t="s">
        <v>24</v>
      </c>
      <c r="B19" s="3"/>
      <c r="C19" s="3"/>
      <c r="D19" s="3"/>
      <c r="E19" s="3"/>
      <c r="F19" s="3"/>
      <c r="G19" s="3"/>
      <c r="H19" s="3"/>
      <c r="I19" s="3"/>
      <c r="J19" s="4"/>
      <c r="K19" s="14">
        <f>K10*0.34</f>
        <v>1072.4620000000002</v>
      </c>
      <c r="L19" s="14">
        <f>K19</f>
        <v>1072.4620000000002</v>
      </c>
      <c r="M19" s="14" t="s">
        <v>17</v>
      </c>
      <c r="N19" s="14" t="s">
        <v>17</v>
      </c>
      <c r="O19" s="14">
        <f>O10*0.49</f>
        <v>1545.607</v>
      </c>
      <c r="P19" s="14">
        <v>1546</v>
      </c>
      <c r="Q19" s="14">
        <f>P19</f>
        <v>1546</v>
      </c>
      <c r="R19" s="14">
        <f t="shared" si="8"/>
        <v>1546</v>
      </c>
      <c r="S19" s="14" t="s">
        <v>17</v>
      </c>
      <c r="T19" s="14" t="str">
        <f t="shared" si="6"/>
        <v> </v>
      </c>
      <c r="U19" s="14" t="str">
        <f t="shared" si="9"/>
        <v> </v>
      </c>
      <c r="V19" s="14" t="str">
        <f t="shared" si="9"/>
        <v> </v>
      </c>
      <c r="W19" s="15"/>
      <c r="X19" s="15"/>
    </row>
    <row r="20" spans="1:24" ht="15.75">
      <c r="A20" s="7" t="s">
        <v>39</v>
      </c>
      <c r="B20" s="3"/>
      <c r="C20" s="3"/>
      <c r="D20" s="3"/>
      <c r="E20" s="3"/>
      <c r="F20" s="3"/>
      <c r="G20" s="3"/>
      <c r="H20" s="3"/>
      <c r="I20" s="3"/>
      <c r="J20" s="4"/>
      <c r="K20" s="14">
        <f>K10*0.15</f>
        <v>473.145</v>
      </c>
      <c r="L20" s="14">
        <f>L10*0.15</f>
        <v>473.145</v>
      </c>
      <c r="M20" s="14">
        <f>M10*0.15</f>
        <v>473.145</v>
      </c>
      <c r="N20" s="14">
        <f>N10*0.15</f>
        <v>473.145</v>
      </c>
      <c r="O20" s="14">
        <f>O10*0.2</f>
        <v>630.8600000000001</v>
      </c>
      <c r="P20" s="14">
        <f t="shared" si="7"/>
        <v>630.8600000000001</v>
      </c>
      <c r="Q20" s="14">
        <f t="shared" si="7"/>
        <v>630.8600000000001</v>
      </c>
      <c r="R20" s="14">
        <f t="shared" si="8"/>
        <v>630.8600000000001</v>
      </c>
      <c r="S20" s="14">
        <f t="shared" si="8"/>
        <v>630.8600000000001</v>
      </c>
      <c r="T20" s="14">
        <f t="shared" si="6"/>
        <v>630.8600000000001</v>
      </c>
      <c r="U20" s="14">
        <f t="shared" si="9"/>
        <v>630.8600000000001</v>
      </c>
      <c r="V20" s="14">
        <f t="shared" si="9"/>
        <v>630.8600000000001</v>
      </c>
      <c r="W20" s="15"/>
      <c r="X20" s="15"/>
    </row>
    <row r="21" spans="1:24" ht="15.75">
      <c r="A21" s="7" t="s">
        <v>40</v>
      </c>
      <c r="B21" s="6"/>
      <c r="C21" s="6"/>
      <c r="D21" s="6"/>
      <c r="E21" s="6"/>
      <c r="F21" s="6"/>
      <c r="G21" s="6"/>
      <c r="H21" s="6"/>
      <c r="I21" s="3"/>
      <c r="J21" s="4"/>
      <c r="K21" s="14">
        <f>K25+K28+K31+K32</f>
        <v>8673.634</v>
      </c>
      <c r="L21" s="14">
        <f>L31+L32</f>
        <v>1898.634</v>
      </c>
      <c r="M21" s="14">
        <f>M31</f>
        <v>700</v>
      </c>
      <c r="N21" s="14">
        <f>N25+N31+N34</f>
        <v>2698</v>
      </c>
      <c r="O21" s="14">
        <f>O31</f>
        <v>700</v>
      </c>
      <c r="P21" s="14">
        <v>700</v>
      </c>
      <c r="Q21" s="14">
        <f>Q22+Q31+Q32</f>
        <v>59669</v>
      </c>
      <c r="R21" s="14">
        <f>R22+R25+R31</f>
        <v>2677</v>
      </c>
      <c r="S21" s="14">
        <f>S31</f>
        <v>700</v>
      </c>
      <c r="T21" s="14">
        <v>700</v>
      </c>
      <c r="U21" s="14">
        <f>U25+U31</f>
        <v>5650</v>
      </c>
      <c r="V21" s="14">
        <f>V31+V32</f>
        <v>1900</v>
      </c>
      <c r="W21" s="15"/>
      <c r="X21" s="15"/>
    </row>
    <row r="22" spans="1:22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8"/>
      <c r="L22" s="19"/>
      <c r="M22" s="17"/>
      <c r="N22" s="17"/>
      <c r="O22" s="17"/>
      <c r="P22" s="17"/>
      <c r="Q22" s="17">
        <v>7929</v>
      </c>
      <c r="R22" s="17">
        <v>1527</v>
      </c>
      <c r="S22" s="17"/>
      <c r="T22" s="17"/>
      <c r="U22" s="17"/>
      <c r="V22" s="17"/>
    </row>
    <row r="23" spans="1:22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8"/>
      <c r="L23" s="19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9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ht="1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K25" s="18">
        <v>375</v>
      </c>
      <c r="L25" s="19"/>
      <c r="M25" s="17"/>
      <c r="N25" s="17">
        <v>1408</v>
      </c>
      <c r="O25" s="17"/>
      <c r="P25" s="17"/>
      <c r="Q25" s="17"/>
      <c r="R25" s="17">
        <v>450</v>
      </c>
      <c r="S25" s="17"/>
      <c r="T25" s="17"/>
      <c r="U25" s="17">
        <v>4950</v>
      </c>
      <c r="V25" s="17"/>
    </row>
    <row r="26" spans="1:22" ht="15">
      <c r="A26" s="8" t="s">
        <v>6</v>
      </c>
      <c r="B26" s="9"/>
      <c r="C26" s="9"/>
      <c r="D26" s="9"/>
      <c r="E26" s="9"/>
      <c r="F26" s="9"/>
      <c r="G26" s="9"/>
      <c r="H26" s="9"/>
      <c r="I26" s="9"/>
      <c r="J26" s="10"/>
      <c r="K26" s="18"/>
      <c r="L26" s="19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ht="15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4"/>
      <c r="K27" s="18"/>
      <c r="L27" s="19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30</v>
      </c>
      <c r="B28" s="3"/>
      <c r="C28" s="3"/>
      <c r="D28" s="3"/>
      <c r="E28" s="3"/>
      <c r="F28" s="3"/>
      <c r="G28" s="3"/>
      <c r="H28" s="3"/>
      <c r="I28" s="3"/>
      <c r="J28" s="4"/>
      <c r="K28" s="18">
        <v>6400</v>
      </c>
      <c r="L28" s="19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8" t="s">
        <v>8</v>
      </c>
      <c r="B29" s="9"/>
      <c r="C29" s="9"/>
      <c r="D29" s="9"/>
      <c r="E29" s="9"/>
      <c r="F29" s="9"/>
      <c r="G29" s="9"/>
      <c r="H29" s="9"/>
      <c r="I29" s="9"/>
      <c r="J29" s="10"/>
      <c r="K29" s="18"/>
      <c r="L29" s="19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35</v>
      </c>
      <c r="B30" s="3"/>
      <c r="C30" s="3"/>
      <c r="D30" s="3"/>
      <c r="E30" s="3"/>
      <c r="F30" s="3"/>
      <c r="G30" s="3"/>
      <c r="H30" s="3"/>
      <c r="I30" s="3"/>
      <c r="J30" s="4"/>
      <c r="K30" s="18"/>
      <c r="L30" s="19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36</v>
      </c>
      <c r="B31" s="3"/>
      <c r="C31" s="3"/>
      <c r="D31" s="3"/>
      <c r="E31" s="3"/>
      <c r="F31" s="3"/>
      <c r="G31" s="3"/>
      <c r="H31" s="3"/>
      <c r="I31" s="3"/>
      <c r="J31" s="4"/>
      <c r="K31" s="18">
        <v>700</v>
      </c>
      <c r="L31" s="19">
        <f aca="true" t="shared" si="10" ref="L31:Q31">K31</f>
        <v>700</v>
      </c>
      <c r="M31" s="17">
        <f t="shared" si="10"/>
        <v>700</v>
      </c>
      <c r="N31" s="17">
        <f t="shared" si="10"/>
        <v>700</v>
      </c>
      <c r="O31" s="17">
        <f t="shared" si="10"/>
        <v>700</v>
      </c>
      <c r="P31" s="17">
        <f t="shared" si="10"/>
        <v>700</v>
      </c>
      <c r="Q31" s="17">
        <f t="shared" si="10"/>
        <v>700</v>
      </c>
      <c r="R31" s="17">
        <f>Q31</f>
        <v>700</v>
      </c>
      <c r="S31" s="17">
        <f>R31</f>
        <v>700</v>
      </c>
      <c r="T31" s="17">
        <f>S31</f>
        <v>700</v>
      </c>
      <c r="U31" s="17">
        <f>T31</f>
        <v>700</v>
      </c>
      <c r="V31" s="17">
        <f>U31</f>
        <v>700</v>
      </c>
    </row>
    <row r="32" spans="1:22" ht="15">
      <c r="A32" s="2" t="s">
        <v>42</v>
      </c>
      <c r="B32" s="3"/>
      <c r="C32" s="3"/>
      <c r="D32" s="3"/>
      <c r="E32" s="3"/>
      <c r="F32" s="3"/>
      <c r="G32" s="3"/>
      <c r="H32" s="3"/>
      <c r="I32" s="3"/>
      <c r="J32" s="4"/>
      <c r="K32" s="19">
        <f>K10*0.38</f>
        <v>1198.634</v>
      </c>
      <c r="L32" s="19">
        <f>K32</f>
        <v>1198.634</v>
      </c>
      <c r="M32" s="17"/>
      <c r="N32" s="17"/>
      <c r="O32" s="17"/>
      <c r="P32" s="17"/>
      <c r="Q32" s="17">
        <v>51040</v>
      </c>
      <c r="R32" s="17"/>
      <c r="S32" s="17"/>
      <c r="T32" s="17"/>
      <c r="U32" s="17"/>
      <c r="V32" s="17">
        <v>1200</v>
      </c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8"/>
      <c r="L33" s="19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9"/>
      <c r="M34" s="17"/>
      <c r="N34" s="17">
        <v>590</v>
      </c>
      <c r="O34" s="17"/>
      <c r="P34" s="17"/>
      <c r="Q34" s="17"/>
      <c r="R34" s="17"/>
      <c r="S34" s="17"/>
      <c r="T34" s="17"/>
      <c r="U34" s="17"/>
      <c r="V34" s="17"/>
    </row>
    <row r="35" spans="1:23" ht="15">
      <c r="A35" s="8" t="s">
        <v>9</v>
      </c>
      <c r="B35" s="9"/>
      <c r="C35" s="9"/>
      <c r="D35" s="9"/>
      <c r="E35" s="9"/>
      <c r="F35" s="9"/>
      <c r="G35" s="9"/>
      <c r="H35" s="9"/>
      <c r="I35" s="9"/>
      <c r="J35" s="10"/>
      <c r="K35" s="14">
        <f>K15+K16+K17+K18+K19+K20+K21</f>
        <v>34570.137</v>
      </c>
      <c r="L35" s="14">
        <f>L15+L16+L17+L18+L19+L20+L21</f>
        <v>27795.137000000002</v>
      </c>
      <c r="M35" s="14">
        <f>M15+M16+M17+M18+M20+M21</f>
        <v>25524.041</v>
      </c>
      <c r="N35" s="14">
        <f>N15+N16+N17+N18+N20+N21</f>
        <v>27522.041</v>
      </c>
      <c r="O35" s="14">
        <f>O15+O16+O17+O18+O19+O20+O21</f>
        <v>27889.766</v>
      </c>
      <c r="P35" s="14">
        <f>O35</f>
        <v>27889.766</v>
      </c>
      <c r="Q35" s="14">
        <f>Q15+Q16+Q17+Q18+Q19+Q20+Q21</f>
        <v>86859.159</v>
      </c>
      <c r="R35" s="14">
        <f>R15+R16+R17+R18+R19+R20+R21</f>
        <v>29867.159</v>
      </c>
      <c r="S35" s="14">
        <f>S15+S16+S17+S18+S20+S21</f>
        <v>26344.159</v>
      </c>
      <c r="T35" s="14">
        <v>26344</v>
      </c>
      <c r="U35" s="14">
        <f>U15+U16+U17+U18+U20+U21</f>
        <v>26436.537</v>
      </c>
      <c r="V35" s="14">
        <f>V15+V16+V17+V18+V20+V21</f>
        <v>24389.86</v>
      </c>
      <c r="W35" s="15"/>
    </row>
    <row r="37" spans="21:22" ht="12.75">
      <c r="U37" s="20"/>
      <c r="V37" s="16">
        <f>V8+V13-V35</f>
        <v>5897.58000000002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2013-10-03T10:59:53Z</cp:lastPrinted>
  <dcterms:created xsi:type="dcterms:W3CDTF">2012-04-11T04:13:08Z</dcterms:created>
  <dcterms:modified xsi:type="dcterms:W3CDTF">2020-01-14T12:19:46Z</dcterms:modified>
  <cp:category/>
  <cp:version/>
  <cp:contentType/>
  <cp:contentStatus/>
</cp:coreProperties>
</file>