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<sst xmlns="http://schemas.openxmlformats.org/spreadsheetml/2006/main" count="47" uniqueCount="44">
  <si>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</si>
  <si>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</si>
  <si>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</si>
  <si>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</si>
  <si>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</si>
  <si>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</si>
  <si>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</si>
  <si>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</si>
  <si>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</si>
  <si>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</si>
  <si>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</si>
  <si>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</si>
  <si>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</si>
  <si>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</si>
  <si>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</si>
  <si>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</si>
  <si>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</si>
  <si>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</si>
  <si>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</si>
  <si>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</si>
  <si>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</si>
  <si>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</si>
  <si>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</si>
  <si>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</si>
  <si>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</si>
  <si>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</si>
  <si>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</si>
  <si>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</si>
  <si>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</si>
  <si>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</si>
  <si>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</si>
  <si>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</si>
  <si>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</si>
  <si>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</si>
  <si>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</si>
  <si>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</si>
  <si>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</si>
  <si>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</si>
  <si>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</si>
  <si>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 ул. Полевая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</si>
  <si>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</si>
  <si>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</si>
  <si>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</si>
  <si>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(реестр)(планировка земли)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</si>
</sst>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K2">
      <selection activeCell="V39" sqref="V39"/>
    </sheetView>
  </sheetViews>
  <sheetFormatPr defaultColWidth="9.00390625" defaultRowHeight="12.75"/>
  <cols>
    <col min="10" max="10" width="7.75390625" style="0" customWidth="1"/>
    <col min="22" max="22" width="8.125" style="0" customWidth="1"/>
    <col min="33" max="33" width="18.37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17</v>
      </c>
    </row>
    <row r="5" spans="5:34" ht="12.75">
      <c r="E5" s="15" t="s">
        <v>42</v>
      </c>
      <c r="AH5" s="17" t="s">
        <v>17</v>
      </c>
    </row>
    <row r="7" ht="12.75">
      <c r="AH7" s="16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30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35128</v>
      </c>
      <c r="L10" s="14">
        <f aca="true" t="shared" si="0" ref="L10:Q10">K10+K14-K36</f>
        <v>36372.685</v>
      </c>
      <c r="M10" s="14">
        <f t="shared" si="0"/>
        <v>37617.369999999995</v>
      </c>
      <c r="N10" s="14">
        <f t="shared" si="0"/>
        <v>38862.05499999999</v>
      </c>
      <c r="O10" s="14">
        <f t="shared" si="0"/>
        <v>39976.73999999999</v>
      </c>
      <c r="P10" s="14">
        <f t="shared" si="0"/>
        <v>41127.05099999999</v>
      </c>
      <c r="Q10" s="14">
        <f t="shared" si="0"/>
        <v>42527.361999999994</v>
      </c>
      <c r="R10" s="14">
        <f>Q10+Q14-Q36</f>
        <v>43927.672999999995</v>
      </c>
      <c r="S10" s="14">
        <f>R10+R14-R36</f>
        <v>45327.984</v>
      </c>
      <c r="T10" s="14">
        <f>S10+S14-S36</f>
        <v>46728.295</v>
      </c>
      <c r="U10" s="14">
        <f>T10+T14-T36</f>
        <v>48128.606</v>
      </c>
      <c r="V10" s="14">
        <f>U10+U14-U36</f>
        <v>49514.119000000006</v>
      </c>
      <c r="W10" s="15"/>
      <c r="X10" s="15"/>
      <c r="Y10" s="15"/>
      <c r="Z10" s="15"/>
      <c r="AA10" s="15"/>
      <c r="AB10" s="15"/>
      <c r="AC10" s="15"/>
      <c r="AD10" s="15"/>
    </row>
    <row r="11" spans="1:30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739.9</v>
      </c>
      <c r="L11" s="11">
        <f>K11</f>
        <v>739.9</v>
      </c>
      <c r="M11" s="11">
        <f>L11</f>
        <v>739.9</v>
      </c>
      <c r="N11" s="11">
        <f aca="true" t="shared" si="1" ref="N11:P12">M11</f>
        <v>739.9</v>
      </c>
      <c r="O11" s="11">
        <f t="shared" si="1"/>
        <v>739.9</v>
      </c>
      <c r="P11" s="11">
        <f t="shared" si="1"/>
        <v>739.9</v>
      </c>
      <c r="Q11" s="11">
        <f aca="true" t="shared" si="2" ref="Q11:S14">P11</f>
        <v>739.9</v>
      </c>
      <c r="R11" s="11">
        <f t="shared" si="2"/>
        <v>739.9</v>
      </c>
      <c r="S11" s="11">
        <f>R11</f>
        <v>739.9</v>
      </c>
      <c r="T11" s="13">
        <v>739.9</v>
      </c>
      <c r="U11" s="13">
        <f aca="true" t="shared" si="3" ref="U11:V14">T11</f>
        <v>739.9</v>
      </c>
      <c r="V11" s="13">
        <f t="shared" si="3"/>
        <v>739.9</v>
      </c>
      <c r="W11" s="15"/>
      <c r="X11" s="15"/>
      <c r="Y11" s="15"/>
      <c r="Z11" s="15"/>
      <c r="AA11" s="15"/>
      <c r="AB11" s="15"/>
      <c r="AC11" s="15"/>
      <c r="AD11" s="15"/>
    </row>
    <row r="12" spans="1:30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4">
        <f t="shared" si="2"/>
        <v>16</v>
      </c>
      <c r="T12" s="14">
        <f>S12</f>
        <v>16</v>
      </c>
      <c r="U12" s="14">
        <f t="shared" si="3"/>
        <v>16</v>
      </c>
      <c r="V12" s="14">
        <f t="shared" si="3"/>
        <v>16</v>
      </c>
      <c r="W12" s="15"/>
      <c r="X12" s="15"/>
      <c r="Y12" s="15"/>
      <c r="Z12" s="15"/>
      <c r="AA12" s="15"/>
      <c r="AB12" s="15"/>
      <c r="AC12" s="15"/>
      <c r="AD12" s="15"/>
    </row>
    <row r="13" spans="1:30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9.53</v>
      </c>
      <c r="L13" s="12">
        <v>9.53</v>
      </c>
      <c r="M13" s="12">
        <v>9.53</v>
      </c>
      <c r="N13" s="12">
        <v>9.53</v>
      </c>
      <c r="O13" s="13">
        <v>10</v>
      </c>
      <c r="P13" s="13">
        <f>O13</f>
        <v>10</v>
      </c>
      <c r="Q13" s="13">
        <f t="shared" si="2"/>
        <v>10</v>
      </c>
      <c r="R13" s="13">
        <f t="shared" si="2"/>
        <v>10</v>
      </c>
      <c r="S13" s="12">
        <f t="shared" si="2"/>
        <v>10</v>
      </c>
      <c r="T13" s="12">
        <f>S13</f>
        <v>10</v>
      </c>
      <c r="U13" s="12">
        <v>8.46</v>
      </c>
      <c r="V13" s="12">
        <f t="shared" si="3"/>
        <v>8.46</v>
      </c>
      <c r="W13" s="15"/>
      <c r="X13" s="15"/>
      <c r="Y13" s="15"/>
      <c r="Z13" s="15"/>
      <c r="AA13" s="15"/>
      <c r="AB13" s="15"/>
      <c r="AC13" s="15"/>
      <c r="AD13" s="15"/>
    </row>
    <row r="14" spans="1:30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7051</v>
      </c>
      <c r="L14" s="14">
        <v>7051</v>
      </c>
      <c r="M14" s="14">
        <v>7051</v>
      </c>
      <c r="N14" s="14">
        <v>7051</v>
      </c>
      <c r="O14" s="14">
        <f>O11*O13</f>
        <v>7399</v>
      </c>
      <c r="P14" s="14">
        <f>O14</f>
        <v>7399</v>
      </c>
      <c r="Q14" s="14">
        <f t="shared" si="2"/>
        <v>7399</v>
      </c>
      <c r="R14" s="14">
        <f t="shared" si="2"/>
        <v>7399</v>
      </c>
      <c r="S14" s="14">
        <f t="shared" si="2"/>
        <v>7399</v>
      </c>
      <c r="T14" s="14">
        <f>S14</f>
        <v>7399</v>
      </c>
      <c r="U14" s="14">
        <f>U11*U13</f>
        <v>6259.554</v>
      </c>
      <c r="V14" s="14">
        <f t="shared" si="3"/>
        <v>6259.554</v>
      </c>
      <c r="W14" s="15"/>
      <c r="X14" s="15"/>
      <c r="Y14" s="15"/>
      <c r="Z14" s="15"/>
      <c r="AA14" s="15"/>
      <c r="AB14" s="15"/>
      <c r="AC14" s="15"/>
      <c r="AD14" s="15"/>
    </row>
    <row r="15" spans="1:30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  <c r="Y15" s="15"/>
      <c r="Z15" s="15"/>
      <c r="AA15" s="15"/>
      <c r="AB15" s="15"/>
      <c r="AC15" s="15"/>
      <c r="AD15" s="15"/>
    </row>
    <row r="16" spans="1:30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3055.787</v>
      </c>
      <c r="L16" s="14">
        <f aca="true" t="shared" si="4" ref="L16:M19">K16</f>
        <v>3055.787</v>
      </c>
      <c r="M16" s="14">
        <f t="shared" si="4"/>
        <v>3055.787</v>
      </c>
      <c r="N16" s="14">
        <f aca="true" t="shared" si="5" ref="N16:S16">M16</f>
        <v>3055.787</v>
      </c>
      <c r="O16" s="14">
        <f>O11*4.34</f>
        <v>3211.1659999999997</v>
      </c>
      <c r="P16" s="14">
        <f t="shared" si="5"/>
        <v>3211.1659999999997</v>
      </c>
      <c r="Q16" s="14">
        <f t="shared" si="5"/>
        <v>3211.1659999999997</v>
      </c>
      <c r="R16" s="14">
        <f t="shared" si="5"/>
        <v>3211.1659999999997</v>
      </c>
      <c r="S16" s="14">
        <f t="shared" si="5"/>
        <v>3211.1659999999997</v>
      </c>
      <c r="T16" s="14">
        <f aca="true" t="shared" si="6" ref="T16:T21">S16</f>
        <v>3211.1659999999997</v>
      </c>
      <c r="U16" s="14">
        <f>T16</f>
        <v>3211.1659999999997</v>
      </c>
      <c r="V16" s="14">
        <v>3285</v>
      </c>
      <c r="W16" s="15"/>
      <c r="X16" s="15"/>
      <c r="Y16" s="15"/>
      <c r="Z16" s="15"/>
      <c r="AA16" s="15"/>
      <c r="AB16" s="15"/>
      <c r="AC16" s="15"/>
      <c r="AD16" s="15"/>
    </row>
    <row r="17" spans="1:30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517.93</v>
      </c>
      <c r="L17" s="14">
        <f t="shared" si="4"/>
        <v>517.93</v>
      </c>
      <c r="M17" s="14">
        <f t="shared" si="4"/>
        <v>517.93</v>
      </c>
      <c r="N17" s="14">
        <f>M17</f>
        <v>517.93</v>
      </c>
      <c r="O17" s="14">
        <f>O11*0.7</f>
        <v>517.93</v>
      </c>
      <c r="P17" s="14">
        <f aca="true" t="shared" si="7" ref="P17:Q19">O17</f>
        <v>517.93</v>
      </c>
      <c r="Q17" s="14">
        <f t="shared" si="7"/>
        <v>517.93</v>
      </c>
      <c r="R17" s="14">
        <f aca="true" t="shared" si="8" ref="R17:S19">Q17</f>
        <v>517.93</v>
      </c>
      <c r="S17" s="14">
        <f t="shared" si="8"/>
        <v>517.93</v>
      </c>
      <c r="T17" s="14">
        <f t="shared" si="6"/>
        <v>517.93</v>
      </c>
      <c r="U17" s="14">
        <f>T17</f>
        <v>517.93</v>
      </c>
      <c r="V17" s="14">
        <v>533</v>
      </c>
      <c r="W17" s="15"/>
      <c r="X17" s="15"/>
      <c r="Y17" s="15"/>
      <c r="Z17" s="15"/>
      <c r="AA17" s="15"/>
      <c r="AB17" s="15"/>
      <c r="AC17" s="15"/>
      <c r="AD17" s="15"/>
    </row>
    <row r="18" spans="1:30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K11*1.87</f>
        <v>1383.613</v>
      </c>
      <c r="L18" s="14">
        <f t="shared" si="4"/>
        <v>1383.613</v>
      </c>
      <c r="M18" s="14">
        <f t="shared" si="4"/>
        <v>1383.613</v>
      </c>
      <c r="N18" s="14">
        <f>M18</f>
        <v>1383.613</v>
      </c>
      <c r="O18" s="14">
        <f>N18</f>
        <v>1383.613</v>
      </c>
      <c r="P18" s="14">
        <f t="shared" si="7"/>
        <v>1383.613</v>
      </c>
      <c r="Q18" s="14">
        <f t="shared" si="7"/>
        <v>1383.613</v>
      </c>
      <c r="R18" s="14">
        <f t="shared" si="8"/>
        <v>1383.613</v>
      </c>
      <c r="S18" s="14">
        <f t="shared" si="8"/>
        <v>1383.613</v>
      </c>
      <c r="T18" s="14">
        <f t="shared" si="6"/>
        <v>1383.613</v>
      </c>
      <c r="U18" s="14">
        <f>U11*0.35</f>
        <v>258.965</v>
      </c>
      <c r="V18" s="14">
        <v>570</v>
      </c>
      <c r="W18" s="15"/>
      <c r="X18" s="15"/>
      <c r="Y18" s="15"/>
      <c r="Z18" s="15"/>
      <c r="AA18" s="15"/>
      <c r="AB18" s="15"/>
      <c r="AC18" s="15"/>
      <c r="AD18" s="15"/>
    </row>
    <row r="19" spans="1:30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v>738</v>
      </c>
      <c r="L19" s="14">
        <f t="shared" si="4"/>
        <v>738</v>
      </c>
      <c r="M19" s="14">
        <f t="shared" si="4"/>
        <v>738</v>
      </c>
      <c r="N19" s="14">
        <f>M19</f>
        <v>738</v>
      </c>
      <c r="O19" s="14">
        <f>N19</f>
        <v>738</v>
      </c>
      <c r="P19" s="14">
        <f t="shared" si="7"/>
        <v>738</v>
      </c>
      <c r="Q19" s="14">
        <f t="shared" si="7"/>
        <v>738</v>
      </c>
      <c r="R19" s="14">
        <f t="shared" si="8"/>
        <v>738</v>
      </c>
      <c r="S19" s="14">
        <f t="shared" si="8"/>
        <v>738</v>
      </c>
      <c r="T19" s="14">
        <f t="shared" si="6"/>
        <v>738</v>
      </c>
      <c r="U19" s="14">
        <f aca="true" t="shared" si="9" ref="U19:V21">T19</f>
        <v>738</v>
      </c>
      <c r="V19" s="14">
        <f t="shared" si="9"/>
        <v>738</v>
      </c>
      <c r="W19" s="15"/>
      <c r="X19" s="15"/>
      <c r="Y19" s="15"/>
      <c r="Z19" s="15"/>
      <c r="AA19" s="15"/>
      <c r="AB19" s="15"/>
      <c r="AC19" s="15"/>
      <c r="AD19" s="15"/>
    </row>
    <row r="20" spans="1:22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f t="shared" si="6"/>
        <v>0</v>
      </c>
      <c r="U20" s="14">
        <f t="shared" si="9"/>
        <v>0</v>
      </c>
      <c r="V20" s="14">
        <f t="shared" si="9"/>
        <v>0</v>
      </c>
    </row>
    <row r="21" spans="1:22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110.985</v>
      </c>
      <c r="L21" s="14">
        <f>L11*0.15</f>
        <v>110.985</v>
      </c>
      <c r="M21" s="14">
        <f>M11*0.15</f>
        <v>110.985</v>
      </c>
      <c r="N21" s="14">
        <f>N11*0.15</f>
        <v>110.985</v>
      </c>
      <c r="O21" s="14">
        <f>O11*0.2</f>
        <v>147.98</v>
      </c>
      <c r="P21" s="14">
        <f>O21</f>
        <v>147.98</v>
      </c>
      <c r="Q21" s="14">
        <f>P21</f>
        <v>147.98</v>
      </c>
      <c r="R21" s="14">
        <f>Q21</f>
        <v>147.98</v>
      </c>
      <c r="S21" s="14">
        <f>R21</f>
        <v>147.98</v>
      </c>
      <c r="T21" s="14">
        <f t="shared" si="6"/>
        <v>147.98</v>
      </c>
      <c r="U21" s="14">
        <f t="shared" si="9"/>
        <v>147.98</v>
      </c>
      <c r="V21" s="14">
        <f t="shared" si="9"/>
        <v>147.98</v>
      </c>
    </row>
    <row r="22" spans="1:22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18"/>
      <c r="L22" s="18"/>
      <c r="M22" s="19"/>
      <c r="N22" s="14">
        <f>N35</f>
        <v>130</v>
      </c>
      <c r="O22" s="14">
        <f>O26</f>
        <v>250</v>
      </c>
      <c r="P22" s="14"/>
      <c r="Q22" s="14"/>
      <c r="R22" s="14"/>
      <c r="S22" s="14"/>
      <c r="T22" s="14"/>
      <c r="U22" s="14"/>
      <c r="V22" s="14">
        <f>V35</f>
        <v>2500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18"/>
      <c r="M26" s="19"/>
      <c r="N26" s="19" t="s">
        <v>17</v>
      </c>
      <c r="O26" s="19">
        <v>250</v>
      </c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9"/>
      <c r="N35" s="19">
        <v>130</v>
      </c>
      <c r="O35" s="19"/>
      <c r="P35" s="19"/>
      <c r="Q35" s="19"/>
      <c r="R35" s="19"/>
      <c r="S35" s="19"/>
      <c r="T35" s="19"/>
      <c r="U35" s="19"/>
      <c r="V35" s="19">
        <v>2500</v>
      </c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SUM(K16:K35)</f>
        <v>5806.315</v>
      </c>
      <c r="L36" s="14">
        <f>K36</f>
        <v>5806.315</v>
      </c>
      <c r="M36" s="14">
        <f>L36</f>
        <v>5806.315</v>
      </c>
      <c r="N36" s="14">
        <f>M36+N22</f>
        <v>5936.315</v>
      </c>
      <c r="O36" s="14">
        <f>O16+O17+O18+O19++O21+O22</f>
        <v>6248.688999999999</v>
      </c>
      <c r="P36" s="14">
        <f>P16+P17+P18+P19+P21</f>
        <v>5998.688999999999</v>
      </c>
      <c r="Q36" s="14">
        <f>P36</f>
        <v>5998.688999999999</v>
      </c>
      <c r="R36" s="14">
        <f>Q36</f>
        <v>5998.688999999999</v>
      </c>
      <c r="S36" s="14">
        <f>R36</f>
        <v>5998.688999999999</v>
      </c>
      <c r="T36" s="14">
        <f>S36</f>
        <v>5998.688999999999</v>
      </c>
      <c r="U36" s="14">
        <f>U16+U17+U18+U19+U21</f>
        <v>4874.040999999999</v>
      </c>
      <c r="V36" s="14">
        <f>V16+V17+V18+V19+V21+V22</f>
        <v>7773.98</v>
      </c>
    </row>
    <row r="38" spans="21:22" ht="12.75">
      <c r="U38" s="21"/>
      <c r="V38" s="17">
        <f>V10+V14-V36</f>
        <v>47999.693000000014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dcterms:created xsi:type="dcterms:W3CDTF">2012-04-11T04:13:08Z</dcterms:created>
  <dcterms:modified xsi:type="dcterms:W3CDTF">2020-01-14T12:15:57Z</dcterms:modified>
  <cp:category/>
  <cp:version/>
  <cp:contentType/>
  <cp:contentStatus/>
</cp:coreProperties>
</file>