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<sst xmlns="http://schemas.openxmlformats.org/spreadsheetml/2006/main" count="48" uniqueCount="44">
  <si>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</si>
  <si>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</si>
  <si>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</si>
  <si>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</si>
  <si>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</si>
  <si>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</si>
  <si>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</si>
  <si>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</si>
  <si>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</si>
  <si>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</si>
  <si>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</si>
  <si>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</si>
  <si>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</si>
  <si>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</si>
  <si>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</si>
  <si>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</si>
  <si>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</si>
  <si>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</si>
  <si>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</si>
  <si>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</si>
  <si>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</si>
  <si>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</si>
  <si>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</si>
  <si>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</si>
  <si>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</si>
  <si>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</si>
  <si>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</si>
  <si>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</si>
  <si>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</si>
  <si>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</si>
  <si>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</si>
  <si>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</si>
  <si>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</si>
  <si>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</si>
  <si>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</si>
  <si>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</si>
  <si>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</si>
  <si>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</si>
  <si>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</si>
  <si>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5  ул. Освобождения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</si>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</sst>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G1">
      <selection activeCell="V38" sqref="V38"/>
    </sheetView>
  </sheetViews>
  <sheetFormatPr defaultColWidth="9.00390625" defaultRowHeight="12.75"/>
  <cols>
    <col min="10" max="10" width="8.375" style="0" customWidth="1"/>
    <col min="22" max="22" width="10.62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8" t="s">
        <v>17</v>
      </c>
    </row>
    <row r="4" spans="5:34" ht="12.75">
      <c r="E4" s="17" t="s">
        <v>42</v>
      </c>
      <c r="AH4" s="19" t="s">
        <v>17</v>
      </c>
    </row>
    <row r="6" spans="31:34" ht="12.75">
      <c r="AE6" t="s">
        <v>17</v>
      </c>
      <c r="AH6" s="18"/>
    </row>
    <row r="7" spans="11:22" ht="12.75">
      <c r="K7" t="s">
        <v>26</v>
      </c>
      <c r="L7" t="s">
        <v>27</v>
      </c>
      <c r="M7" t="s">
        <v>28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29</v>
      </c>
      <c r="U7" t="s">
        <v>15</v>
      </c>
      <c r="V7" t="s">
        <v>16</v>
      </c>
    </row>
    <row r="8" spans="1:22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</row>
    <row r="9" spans="1:22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5">
        <v>43549</v>
      </c>
      <c r="L9" s="15">
        <f aca="true" t="shared" si="0" ref="L9:Q9">K9+K13-K35</f>
        <v>43583.337</v>
      </c>
      <c r="M9" s="15">
        <f t="shared" si="0"/>
        <v>45117.674</v>
      </c>
      <c r="N9" s="15">
        <f t="shared" si="0"/>
        <v>44112.011</v>
      </c>
      <c r="O9" s="15">
        <f t="shared" si="0"/>
        <v>45646.348</v>
      </c>
      <c r="P9" s="15">
        <f t="shared" si="0"/>
        <v>46979.45999999999</v>
      </c>
      <c r="Q9" s="15">
        <f t="shared" si="0"/>
        <v>47603.97299999999</v>
      </c>
      <c r="R9" s="15">
        <f>Q9+Q13-Q35</f>
        <v>43641.48599999999</v>
      </c>
      <c r="S9" s="15">
        <f>R9+R13-R35</f>
        <v>44974.99899999999</v>
      </c>
      <c r="T9" s="15">
        <f>S9+S13-S35</f>
        <v>46702.51199999999</v>
      </c>
      <c r="U9" s="15">
        <f>T9+T13-T35</f>
        <v>48430.02499999999</v>
      </c>
      <c r="V9" s="15">
        <f>U9+U13-U35</f>
        <v>50157.537999999986</v>
      </c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804.9</v>
      </c>
      <c r="L10" s="12">
        <f>K10</f>
        <v>804.9</v>
      </c>
      <c r="M10" s="12">
        <f>L10</f>
        <v>804.9</v>
      </c>
      <c r="N10" s="12">
        <f aca="true" t="shared" si="1" ref="N10:P11">M10</f>
        <v>804.9</v>
      </c>
      <c r="O10" s="12">
        <f t="shared" si="1"/>
        <v>804.9</v>
      </c>
      <c r="P10" s="12">
        <f t="shared" si="1"/>
        <v>804.9</v>
      </c>
      <c r="Q10" s="12">
        <f aca="true" t="shared" si="2" ref="Q10:R13">P10</f>
        <v>804.9</v>
      </c>
      <c r="R10" s="12">
        <f t="shared" si="2"/>
        <v>804.9</v>
      </c>
      <c r="S10" s="12">
        <f aca="true" t="shared" si="3" ref="S10:T13">R10</f>
        <v>804.9</v>
      </c>
      <c r="T10" s="12">
        <f t="shared" si="3"/>
        <v>804.9</v>
      </c>
      <c r="U10" s="12">
        <f>T10</f>
        <v>804.9</v>
      </c>
      <c r="V10" s="12">
        <f>U10</f>
        <v>804.9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18</v>
      </c>
      <c r="L11" s="14">
        <f>K11</f>
        <v>18</v>
      </c>
      <c r="M11" s="14">
        <f>L11</f>
        <v>18</v>
      </c>
      <c r="N11" s="14">
        <f t="shared" si="1"/>
        <v>18</v>
      </c>
      <c r="O11" s="14">
        <f t="shared" si="1"/>
        <v>18</v>
      </c>
      <c r="P11" s="14">
        <f t="shared" si="1"/>
        <v>18</v>
      </c>
      <c r="Q11" s="14">
        <f t="shared" si="2"/>
        <v>18</v>
      </c>
      <c r="R11" s="14">
        <f t="shared" si="2"/>
        <v>18</v>
      </c>
      <c r="S11" s="14">
        <f t="shared" si="3"/>
        <v>18</v>
      </c>
      <c r="T11" s="14">
        <f t="shared" si="3"/>
        <v>18</v>
      </c>
      <c r="U11" s="14">
        <f>T11</f>
        <v>18</v>
      </c>
      <c r="V11" s="14">
        <f>U11</f>
        <v>18</v>
      </c>
    </row>
    <row r="12" spans="1:22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3">
        <v>10</v>
      </c>
      <c r="L12" s="13">
        <v>10</v>
      </c>
      <c r="M12" s="13">
        <v>10</v>
      </c>
      <c r="N12" s="13">
        <v>10</v>
      </c>
      <c r="O12" s="12">
        <v>10.5</v>
      </c>
      <c r="P12" s="12">
        <f>O12</f>
        <v>10.5</v>
      </c>
      <c r="Q12" s="12">
        <f t="shared" si="2"/>
        <v>10.5</v>
      </c>
      <c r="R12" s="12">
        <f t="shared" si="2"/>
        <v>10.5</v>
      </c>
      <c r="S12" s="12">
        <f t="shared" si="3"/>
        <v>10.5</v>
      </c>
      <c r="T12" s="12">
        <f t="shared" si="3"/>
        <v>10.5</v>
      </c>
      <c r="U12" s="13">
        <v>8.96</v>
      </c>
      <c r="V12" s="13">
        <v>9.98</v>
      </c>
    </row>
    <row r="13" spans="1:22" ht="15">
      <c r="A13" s="2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5">
        <v>8049</v>
      </c>
      <c r="L13" s="15">
        <v>8049</v>
      </c>
      <c r="M13" s="15">
        <v>8049</v>
      </c>
      <c r="N13" s="15">
        <v>8049</v>
      </c>
      <c r="O13" s="15">
        <f>O10*O12</f>
        <v>8451.449999999999</v>
      </c>
      <c r="P13" s="15">
        <f>O13</f>
        <v>8451.449999999999</v>
      </c>
      <c r="Q13" s="15">
        <f t="shared" si="2"/>
        <v>8451.449999999999</v>
      </c>
      <c r="R13" s="15">
        <f t="shared" si="2"/>
        <v>8451.449999999999</v>
      </c>
      <c r="S13" s="15">
        <f t="shared" si="3"/>
        <v>8451.449999999999</v>
      </c>
      <c r="T13" s="15">
        <f t="shared" si="3"/>
        <v>8451.449999999999</v>
      </c>
      <c r="U13" s="15">
        <f>U10*U12</f>
        <v>7211.904</v>
      </c>
      <c r="V13" s="15">
        <f>V10*V12</f>
        <v>8032.902</v>
      </c>
    </row>
    <row r="14" spans="1:22" ht="15.75">
      <c r="A14" s="2"/>
      <c r="B14" s="7" t="s">
        <v>2</v>
      </c>
      <c r="C14" s="7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5.75">
      <c r="A15" s="8" t="s">
        <v>25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3324.2369999999996</v>
      </c>
      <c r="L15" s="15">
        <f aca="true" t="shared" si="4" ref="L15:M18">K15</f>
        <v>3324.2369999999996</v>
      </c>
      <c r="M15" s="15">
        <f t="shared" si="4"/>
        <v>3324.2369999999996</v>
      </c>
      <c r="N15" s="15">
        <f aca="true" t="shared" si="5" ref="N15:S15">M15</f>
        <v>3324.2369999999996</v>
      </c>
      <c r="O15" s="15">
        <f>O10*4.34</f>
        <v>3493.2659999999996</v>
      </c>
      <c r="P15" s="15">
        <f t="shared" si="5"/>
        <v>3493.2659999999996</v>
      </c>
      <c r="Q15" s="15">
        <f t="shared" si="5"/>
        <v>3493.2659999999996</v>
      </c>
      <c r="R15" s="15">
        <f t="shared" si="5"/>
        <v>3493.2659999999996</v>
      </c>
      <c r="S15" s="15">
        <f t="shared" si="5"/>
        <v>3493.2659999999996</v>
      </c>
      <c r="T15" s="15">
        <f aca="true" t="shared" si="6" ref="T15:T20">S15</f>
        <v>3493.2659999999996</v>
      </c>
      <c r="U15" s="15">
        <f>T15</f>
        <v>3493.2659999999996</v>
      </c>
      <c r="V15" s="15">
        <v>3574</v>
      </c>
    </row>
    <row r="16" spans="1:22" ht="15.75">
      <c r="A16" s="8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P16</f>
        <v>563.43</v>
      </c>
      <c r="L16" s="15">
        <f t="shared" si="4"/>
        <v>563.43</v>
      </c>
      <c r="M16" s="15">
        <f t="shared" si="4"/>
        <v>563.43</v>
      </c>
      <c r="N16" s="15">
        <f>M16</f>
        <v>563.43</v>
      </c>
      <c r="O16" s="15">
        <f>O10*0.7</f>
        <v>563.43</v>
      </c>
      <c r="P16" s="15">
        <f aca="true" t="shared" si="7" ref="P16:R20">O16</f>
        <v>563.43</v>
      </c>
      <c r="Q16" s="15">
        <f t="shared" si="7"/>
        <v>563.43</v>
      </c>
      <c r="R16" s="15">
        <f t="shared" si="7"/>
        <v>563.43</v>
      </c>
      <c r="S16" s="15">
        <f>R16</f>
        <v>563.43</v>
      </c>
      <c r="T16" s="15">
        <f t="shared" si="6"/>
        <v>563.43</v>
      </c>
      <c r="U16" s="15">
        <f>T16</f>
        <v>563.43</v>
      </c>
      <c r="V16" s="15">
        <v>580</v>
      </c>
    </row>
    <row r="17" spans="1:22" ht="15.75">
      <c r="A17" s="8" t="s">
        <v>22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K10*1.89</f>
        <v>1521.261</v>
      </c>
      <c r="L17" s="15">
        <f t="shared" si="4"/>
        <v>1521.261</v>
      </c>
      <c r="M17" s="15">
        <f t="shared" si="4"/>
        <v>1521.261</v>
      </c>
      <c r="N17" s="15">
        <f>M17</f>
        <v>1521.261</v>
      </c>
      <c r="O17" s="15">
        <f>N17</f>
        <v>1521.261</v>
      </c>
      <c r="P17" s="15">
        <f t="shared" si="7"/>
        <v>1521.261</v>
      </c>
      <c r="Q17" s="15">
        <f t="shared" si="7"/>
        <v>1521.261</v>
      </c>
      <c r="R17" s="15">
        <f t="shared" si="7"/>
        <v>1521.261</v>
      </c>
      <c r="S17" s="15">
        <f>R17</f>
        <v>1521.261</v>
      </c>
      <c r="T17" s="15">
        <f t="shared" si="6"/>
        <v>1521.261</v>
      </c>
      <c r="U17" s="15">
        <f>U10*0.35</f>
        <v>281.715</v>
      </c>
      <c r="V17" s="15">
        <v>620</v>
      </c>
    </row>
    <row r="18" spans="1:22" ht="15.75">
      <c r="A18" s="8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5">
        <v>805</v>
      </c>
      <c r="L18" s="15">
        <f t="shared" si="4"/>
        <v>805</v>
      </c>
      <c r="M18" s="15">
        <f t="shared" si="4"/>
        <v>805</v>
      </c>
      <c r="N18" s="15">
        <f>M18</f>
        <v>805</v>
      </c>
      <c r="O18" s="15">
        <f>N18</f>
        <v>805</v>
      </c>
      <c r="P18" s="15">
        <f t="shared" si="7"/>
        <v>805</v>
      </c>
      <c r="Q18" s="15">
        <f t="shared" si="7"/>
        <v>805</v>
      </c>
      <c r="R18" s="15">
        <f t="shared" si="7"/>
        <v>805</v>
      </c>
      <c r="S18" s="15">
        <f>R18</f>
        <v>805</v>
      </c>
      <c r="T18" s="15">
        <f>S18</f>
        <v>805</v>
      </c>
      <c r="U18" s="15">
        <f>T18</f>
        <v>805</v>
      </c>
      <c r="V18" s="15">
        <f>U18</f>
        <v>805</v>
      </c>
    </row>
    <row r="19" spans="1:22" ht="15.75">
      <c r="A19" s="8" t="s">
        <v>24</v>
      </c>
      <c r="B19" s="3"/>
      <c r="C19" s="3"/>
      <c r="D19" s="3"/>
      <c r="E19" s="3"/>
      <c r="F19" s="3"/>
      <c r="G19" s="3"/>
      <c r="H19" s="3"/>
      <c r="I19" s="3"/>
      <c r="J19" s="4"/>
      <c r="K19" s="14"/>
      <c r="L19" s="15"/>
      <c r="M19" s="15"/>
      <c r="N19" s="15"/>
      <c r="O19" s="15">
        <f>O10*0.49</f>
        <v>394.40099999999995</v>
      </c>
      <c r="P19" s="15">
        <v>394</v>
      </c>
      <c r="Q19" s="15">
        <f>P19</f>
        <v>394</v>
      </c>
      <c r="R19" s="15">
        <f t="shared" si="7"/>
        <v>394</v>
      </c>
      <c r="S19" s="15" t="s">
        <v>17</v>
      </c>
      <c r="T19" s="15" t="str">
        <f t="shared" si="6"/>
        <v> </v>
      </c>
      <c r="U19" s="15" t="str">
        <f>T19</f>
        <v> </v>
      </c>
      <c r="V19" s="15" t="str">
        <f>U19</f>
        <v> </v>
      </c>
    </row>
    <row r="20" spans="1:22" ht="15.75">
      <c r="A20" s="8" t="s">
        <v>40</v>
      </c>
      <c r="B20" s="3"/>
      <c r="C20" s="3"/>
      <c r="D20" s="3"/>
      <c r="E20" s="3"/>
      <c r="F20" s="3"/>
      <c r="G20" s="3"/>
      <c r="H20" s="3"/>
      <c r="I20" s="3"/>
      <c r="J20" s="4"/>
      <c r="K20" s="15">
        <f>K10*0.15</f>
        <v>120.73499999999999</v>
      </c>
      <c r="L20" s="15">
        <f>L10*0.15</f>
        <v>120.73499999999999</v>
      </c>
      <c r="M20" s="15">
        <f>M10*0.15</f>
        <v>120.73499999999999</v>
      </c>
      <c r="N20" s="15">
        <f>N10*0.15</f>
        <v>120.73499999999999</v>
      </c>
      <c r="O20" s="15">
        <f>O10*0.2</f>
        <v>160.98000000000002</v>
      </c>
      <c r="P20" s="15">
        <f t="shared" si="7"/>
        <v>160.98000000000002</v>
      </c>
      <c r="Q20" s="15">
        <f t="shared" si="7"/>
        <v>160.98000000000002</v>
      </c>
      <c r="R20" s="15">
        <f t="shared" si="7"/>
        <v>160.98000000000002</v>
      </c>
      <c r="S20" s="15">
        <f>R20</f>
        <v>160.98000000000002</v>
      </c>
      <c r="T20" s="15">
        <f t="shared" si="6"/>
        <v>160.98000000000002</v>
      </c>
      <c r="U20" s="15">
        <f>T20</f>
        <v>160.98000000000002</v>
      </c>
      <c r="V20" s="15">
        <f>U20</f>
        <v>160.98000000000002</v>
      </c>
    </row>
    <row r="21" spans="1:22" ht="15.75">
      <c r="A21" s="8" t="s">
        <v>41</v>
      </c>
      <c r="B21" s="7"/>
      <c r="C21" s="7"/>
      <c r="D21" s="7"/>
      <c r="E21" s="7"/>
      <c r="F21" s="7"/>
      <c r="G21" s="7"/>
      <c r="H21" s="7"/>
      <c r="I21" s="3"/>
      <c r="J21" s="4"/>
      <c r="K21" s="15">
        <f>K31+K34</f>
        <v>1680</v>
      </c>
      <c r="L21" s="15">
        <f>L31</f>
        <v>180</v>
      </c>
      <c r="M21" s="15">
        <f>M31+M33+M34</f>
        <v>2720</v>
      </c>
      <c r="N21" s="15">
        <f>N31</f>
        <v>180</v>
      </c>
      <c r="O21" s="15">
        <f>O31</f>
        <v>180</v>
      </c>
      <c r="P21" s="15">
        <f>P25+P31</f>
        <v>889</v>
      </c>
      <c r="Q21" s="15">
        <f>Q27+Q31</f>
        <v>5476</v>
      </c>
      <c r="R21" s="15">
        <f>R31</f>
        <v>180</v>
      </c>
      <c r="S21" s="15">
        <f>R21</f>
        <v>180</v>
      </c>
      <c r="T21" s="15">
        <f>T31</f>
        <v>180</v>
      </c>
      <c r="U21" s="15">
        <f>U31</f>
        <v>180</v>
      </c>
      <c r="V21" s="15">
        <f>U21</f>
        <v>180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1"/>
      <c r="L22" s="20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1"/>
      <c r="L23" s="20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20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21"/>
      <c r="L25" s="20"/>
      <c r="M25" s="6"/>
      <c r="N25" s="6"/>
      <c r="O25" s="6"/>
      <c r="P25" s="6">
        <v>709</v>
      </c>
      <c r="Q25" s="6"/>
      <c r="R25" s="6"/>
      <c r="S25" s="6"/>
      <c r="T25" s="6"/>
      <c r="U25" s="6"/>
      <c r="V25" s="6"/>
    </row>
    <row r="26" spans="1:22" ht="15">
      <c r="A26" s="9" t="s">
        <v>6</v>
      </c>
      <c r="B26" s="10"/>
      <c r="C26" s="10"/>
      <c r="D26" s="10"/>
      <c r="E26" s="10"/>
      <c r="F26" s="10"/>
      <c r="G26" s="10"/>
      <c r="H26" s="10"/>
      <c r="I26" s="10"/>
      <c r="J26" s="11"/>
      <c r="K26" s="21"/>
      <c r="L26" s="20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1"/>
      <c r="L27" s="20"/>
      <c r="M27" s="6"/>
      <c r="N27" s="6"/>
      <c r="O27" s="6"/>
      <c r="P27" s="6"/>
      <c r="Q27" s="6">
        <v>5296</v>
      </c>
      <c r="R27" s="6"/>
      <c r="S27" s="6"/>
      <c r="T27" s="6"/>
      <c r="U27" s="6"/>
      <c r="V27" s="6"/>
    </row>
    <row r="28" spans="1:22" ht="15">
      <c r="A28" s="2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21"/>
      <c r="L28" s="20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>
      <c r="A29" s="9" t="s">
        <v>8</v>
      </c>
      <c r="B29" s="10"/>
      <c r="C29" s="10"/>
      <c r="D29" s="10"/>
      <c r="E29" s="10"/>
      <c r="F29" s="10"/>
      <c r="G29" s="10"/>
      <c r="H29" s="10"/>
      <c r="I29" s="10"/>
      <c r="J29" s="11"/>
      <c r="K29" s="21"/>
      <c r="L29" s="20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4"/>
      <c r="K30" s="21"/>
      <c r="L30" s="20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5">
      <c r="A31" s="2" t="s">
        <v>36</v>
      </c>
      <c r="B31" s="3"/>
      <c r="C31" s="3"/>
      <c r="D31" s="3"/>
      <c r="E31" s="3"/>
      <c r="F31" s="3"/>
      <c r="G31" s="3"/>
      <c r="H31" s="3"/>
      <c r="I31" s="3"/>
      <c r="J31" s="4"/>
      <c r="K31" s="21">
        <v>180</v>
      </c>
      <c r="L31" s="20">
        <f aca="true" t="shared" si="8" ref="L31:R31">K31</f>
        <v>180</v>
      </c>
      <c r="M31" s="6">
        <f t="shared" si="8"/>
        <v>180</v>
      </c>
      <c r="N31" s="6">
        <f t="shared" si="8"/>
        <v>180</v>
      </c>
      <c r="O31" s="6">
        <f t="shared" si="8"/>
        <v>180</v>
      </c>
      <c r="P31" s="6">
        <f t="shared" si="8"/>
        <v>180</v>
      </c>
      <c r="Q31" s="6">
        <f t="shared" si="8"/>
        <v>180</v>
      </c>
      <c r="R31" s="6">
        <f t="shared" si="8"/>
        <v>180</v>
      </c>
      <c r="S31" s="6">
        <f>R31</f>
        <v>180</v>
      </c>
      <c r="T31" s="6">
        <f>S31</f>
        <v>180</v>
      </c>
      <c r="U31" s="6">
        <f>T31</f>
        <v>180</v>
      </c>
      <c r="V31" s="6">
        <f>U31</f>
        <v>180</v>
      </c>
    </row>
    <row r="32" spans="1:22" ht="15">
      <c r="A32" s="2" t="s">
        <v>37</v>
      </c>
      <c r="B32" s="3"/>
      <c r="C32" s="3"/>
      <c r="D32" s="3"/>
      <c r="E32" s="3"/>
      <c r="F32" s="3"/>
      <c r="G32" s="3"/>
      <c r="H32" s="3"/>
      <c r="I32" s="3"/>
      <c r="J32" s="4"/>
      <c r="K32" s="21"/>
      <c r="L32" s="20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">
      <c r="A33" s="2" t="s">
        <v>38</v>
      </c>
      <c r="B33" s="3"/>
      <c r="C33" s="3"/>
      <c r="D33" s="3"/>
      <c r="E33" s="3"/>
      <c r="F33" s="3"/>
      <c r="G33" s="3"/>
      <c r="H33" s="3"/>
      <c r="I33" s="3"/>
      <c r="J33" s="4"/>
      <c r="K33" s="21"/>
      <c r="L33" s="20"/>
      <c r="M33" s="6">
        <v>2400</v>
      </c>
      <c r="N33" s="6"/>
      <c r="O33" s="6"/>
      <c r="P33" s="6"/>
      <c r="Q33" s="6"/>
      <c r="R33" s="6"/>
      <c r="S33" s="6"/>
      <c r="T33" s="6"/>
      <c r="U33" s="6"/>
      <c r="V33" s="6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20">
        <v>1500</v>
      </c>
      <c r="L34" s="20"/>
      <c r="M34" s="6">
        <v>140</v>
      </c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9" t="s">
        <v>9</v>
      </c>
      <c r="B35" s="10"/>
      <c r="C35" s="10"/>
      <c r="D35" s="10"/>
      <c r="E35" s="10"/>
      <c r="F35" s="10"/>
      <c r="G35" s="10"/>
      <c r="H35" s="10"/>
      <c r="I35" s="10"/>
      <c r="J35" s="11"/>
      <c r="K35" s="15">
        <f>K15+K16+K17+K18+K20+K21</f>
        <v>8014.663</v>
      </c>
      <c r="L35" s="15">
        <f>L15+L16+L17+L18+L20+L21</f>
        <v>6514.663</v>
      </c>
      <c r="M35" s="15">
        <f>M15+M16+M17+M18+M20+M21</f>
        <v>9054.663</v>
      </c>
      <c r="N35" s="15">
        <f>N15+N16+N17+N18+N20+N21</f>
        <v>6514.663</v>
      </c>
      <c r="O35" s="15">
        <f>O15+O16+O17+O18+O19+O20+O21</f>
        <v>7118.338</v>
      </c>
      <c r="P35" s="15">
        <f>P15+P16+P17+P18+P19+P20+P21</f>
        <v>7826.937</v>
      </c>
      <c r="Q35" s="15">
        <f>Q15+Q16+Q17+Q18+Q19+Q20+Q21</f>
        <v>12413.937</v>
      </c>
      <c r="R35" s="15">
        <f>R15+R16+R17+R18+R19+R20+R21</f>
        <v>7117.937</v>
      </c>
      <c r="S35" s="15">
        <f>S15+S16+S17+S18+S20+S21</f>
        <v>6723.937</v>
      </c>
      <c r="T35" s="15">
        <f>S35</f>
        <v>6723.937</v>
      </c>
      <c r="U35" s="15">
        <f>U15+U16+U17+U18+U20+U21</f>
        <v>5484.391</v>
      </c>
      <c r="V35" s="15">
        <f>V15+V16+V17+V18+V20+V21</f>
        <v>5919.98</v>
      </c>
    </row>
    <row r="37" spans="21:22" ht="12.75">
      <c r="U37" s="22"/>
      <c r="V37" s="19">
        <f>V9+V13-V35</f>
        <v>52270.45999999999</v>
      </c>
    </row>
    <row r="54" ht="12.75">
      <c r="P5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2013-09-27T07:10:04Z</cp:lastPrinted>
  <dcterms:created xsi:type="dcterms:W3CDTF">2012-04-11T04:13:08Z</dcterms:created>
  <dcterms:modified xsi:type="dcterms:W3CDTF">2020-01-14T12:15:12Z</dcterms:modified>
  <cp:category/>
  <cp:version/>
  <cp:contentType/>
  <cp:contentStatus/>
</cp:coreProperties>
</file>