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<sst xmlns="http://schemas.openxmlformats.org/spreadsheetml/2006/main" count="46" uniqueCount="44">
  <si>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</si>
  <si>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</si>
  <si>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</si>
  <si>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</si>
  <si>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</si>
  <si>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</si>
  <si>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</si>
  <si>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</si>
  <si>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</si>
  <si>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</si>
  <si>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</si>
  <si>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</si>
  <si>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</si>
  <si>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</si>
  <si>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</si>
  <si>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</si>
  <si>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</si>
  <si>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</si>
  <si>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</si>
  <si>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</si>
  <si>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</si>
  <si>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</si>
  <si>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</si>
  <si>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</si>
  <si>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</si>
  <si>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</si>
  <si>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</si>
  <si>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</si>
  <si>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</si>
  <si>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</si>
  <si>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</si>
  <si>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</si>
  <si>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</si>
  <si>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</si>
  <si>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</si>
  <si>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</si>
  <si>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</si>
  <si>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</si>
  <si>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</si>
  <si>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8  ул. Новая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</si>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</sst>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H7">
      <selection activeCell="V40" sqref="V40"/>
    </sheetView>
  </sheetViews>
  <sheetFormatPr defaultColWidth="9.00390625" defaultRowHeight="12.75"/>
  <cols>
    <col min="10" max="10" width="18.25390625" style="0" customWidth="1"/>
    <col min="22" max="22" width="9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17</v>
      </c>
    </row>
    <row r="6" ht="12.75">
      <c r="E6" s="15" t="s">
        <v>42</v>
      </c>
    </row>
    <row r="7" ht="12.75">
      <c r="AH7" s="17" t="s">
        <v>17</v>
      </c>
    </row>
    <row r="9" spans="11:34" ht="12.75">
      <c r="K9" t="s">
        <v>26</v>
      </c>
      <c r="L9" t="s">
        <v>27</v>
      </c>
      <c r="M9" t="s">
        <v>28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29</v>
      </c>
      <c r="U9" t="s">
        <v>15</v>
      </c>
      <c r="V9" t="s">
        <v>16</v>
      </c>
      <c r="AH9" s="16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1" t="s">
        <v>17</v>
      </c>
      <c r="L10" s="5"/>
      <c r="M10" s="11"/>
      <c r="N10" s="11"/>
      <c r="O10" s="11"/>
      <c r="P10" s="11"/>
      <c r="Q10" s="11"/>
      <c r="R10" s="11"/>
      <c r="S10" s="11"/>
      <c r="T10" s="14"/>
      <c r="U10" s="14"/>
      <c r="V10" s="14"/>
    </row>
    <row r="11" spans="1:22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4">
        <v>5211</v>
      </c>
      <c r="L11" s="14">
        <f aca="true" t="shared" si="0" ref="L11:Q11">K11+K15-K37</f>
        <v>5411.442</v>
      </c>
      <c r="M11" s="14">
        <f t="shared" si="0"/>
        <v>5611.884</v>
      </c>
      <c r="N11" s="14">
        <f t="shared" si="0"/>
        <v>5762.326</v>
      </c>
      <c r="O11" s="14">
        <f t="shared" si="0"/>
        <v>5962.768</v>
      </c>
      <c r="P11" s="14">
        <f t="shared" si="0"/>
        <v>6202.864</v>
      </c>
      <c r="Q11" s="14">
        <f t="shared" si="0"/>
        <v>6442.959999999999</v>
      </c>
      <c r="R11" s="14">
        <f>Q11+Q15-Q37</f>
        <v>6683.055999999999</v>
      </c>
      <c r="S11" s="14">
        <f>R11+R15-R37</f>
        <v>6923.151999999998</v>
      </c>
      <c r="T11" s="14">
        <f>S11+S15-S37</f>
        <v>7163.247999999998</v>
      </c>
      <c r="U11" s="14">
        <f>T11+T15-T37</f>
        <v>7403.343999999997</v>
      </c>
      <c r="V11" s="14">
        <f>U11+U15-U37</f>
        <v>6203.905999999997</v>
      </c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197.1</v>
      </c>
      <c r="L12" s="11">
        <f aca="true" t="shared" si="1" ref="L12:O13">K12</f>
        <v>197.1</v>
      </c>
      <c r="M12" s="11">
        <f t="shared" si="1"/>
        <v>197.1</v>
      </c>
      <c r="N12" s="11">
        <f t="shared" si="1"/>
        <v>197.1</v>
      </c>
      <c r="O12" s="11">
        <f t="shared" si="1"/>
        <v>197.1</v>
      </c>
      <c r="P12" s="11">
        <f aca="true" t="shared" si="2" ref="P12:Q15">O12</f>
        <v>197.1</v>
      </c>
      <c r="Q12" s="11">
        <f t="shared" si="2"/>
        <v>197.1</v>
      </c>
      <c r="R12" s="11">
        <f aca="true" t="shared" si="3" ref="R12:S15">Q12</f>
        <v>197.1</v>
      </c>
      <c r="S12" s="11">
        <f t="shared" si="3"/>
        <v>197.1</v>
      </c>
      <c r="T12" s="11">
        <f aca="true" t="shared" si="4" ref="T12:U15">S12</f>
        <v>197.1</v>
      </c>
      <c r="U12" s="11">
        <f t="shared" si="4"/>
        <v>197.1</v>
      </c>
      <c r="V12" s="11">
        <f>U12</f>
        <v>197.1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3">
        <v>4</v>
      </c>
      <c r="L13" s="13">
        <f t="shared" si="1"/>
        <v>4</v>
      </c>
      <c r="M13" s="13">
        <f t="shared" si="1"/>
        <v>4</v>
      </c>
      <c r="N13" s="13">
        <f t="shared" si="1"/>
        <v>4</v>
      </c>
      <c r="O13" s="13">
        <f t="shared" si="1"/>
        <v>4</v>
      </c>
      <c r="P13" s="13">
        <f t="shared" si="2"/>
        <v>4</v>
      </c>
      <c r="Q13" s="13">
        <f t="shared" si="2"/>
        <v>4</v>
      </c>
      <c r="R13" s="13">
        <f t="shared" si="3"/>
        <v>4</v>
      </c>
      <c r="S13" s="13">
        <f t="shared" si="3"/>
        <v>4</v>
      </c>
      <c r="T13" s="13">
        <f t="shared" si="4"/>
        <v>4</v>
      </c>
      <c r="U13" s="13">
        <f t="shared" si="4"/>
        <v>4</v>
      </c>
      <c r="V13" s="13">
        <f>U13</f>
        <v>4</v>
      </c>
    </row>
    <row r="14" spans="1:22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2">
        <v>8.54</v>
      </c>
      <c r="L14" s="12">
        <v>8.54</v>
      </c>
      <c r="M14" s="12">
        <v>8.54</v>
      </c>
      <c r="N14" s="12">
        <v>8.54</v>
      </c>
      <c r="O14" s="12">
        <v>9</v>
      </c>
      <c r="P14" s="12">
        <f t="shared" si="2"/>
        <v>9</v>
      </c>
      <c r="Q14" s="12">
        <f t="shared" si="2"/>
        <v>9</v>
      </c>
      <c r="R14" s="12">
        <f t="shared" si="3"/>
        <v>9</v>
      </c>
      <c r="S14" s="12">
        <f t="shared" si="3"/>
        <v>9</v>
      </c>
      <c r="T14" s="12">
        <f t="shared" si="4"/>
        <v>9</v>
      </c>
      <c r="U14" s="12">
        <v>7.46</v>
      </c>
      <c r="V14" s="12">
        <f>U14</f>
        <v>7.46</v>
      </c>
    </row>
    <row r="15" spans="1:22" ht="15">
      <c r="A15" s="2" t="s">
        <v>33</v>
      </c>
      <c r="B15" s="3"/>
      <c r="C15" s="3"/>
      <c r="D15" s="3"/>
      <c r="E15" s="3"/>
      <c r="F15" s="3"/>
      <c r="G15" s="3"/>
      <c r="H15" s="3"/>
      <c r="I15" s="3"/>
      <c r="J15" s="4"/>
      <c r="K15" s="14">
        <v>1683</v>
      </c>
      <c r="L15" s="14">
        <v>1683</v>
      </c>
      <c r="M15" s="14">
        <v>1683</v>
      </c>
      <c r="N15" s="14">
        <v>1683</v>
      </c>
      <c r="O15" s="14">
        <f>O12*9</f>
        <v>1773.8999999999999</v>
      </c>
      <c r="P15" s="14">
        <f t="shared" si="2"/>
        <v>1773.8999999999999</v>
      </c>
      <c r="Q15" s="14">
        <f t="shared" si="2"/>
        <v>1773.8999999999999</v>
      </c>
      <c r="R15" s="14">
        <f t="shared" si="3"/>
        <v>1773.8999999999999</v>
      </c>
      <c r="S15" s="14">
        <f t="shared" si="3"/>
        <v>1773.8999999999999</v>
      </c>
      <c r="T15" s="14">
        <f t="shared" si="4"/>
        <v>1773.8999999999999</v>
      </c>
      <c r="U15" s="14">
        <f>U12*U14</f>
        <v>1470.366</v>
      </c>
      <c r="V15" s="14">
        <f>U15</f>
        <v>1470.366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3" ht="15.75">
      <c r="A17" s="7" t="s">
        <v>25</v>
      </c>
      <c r="B17" s="3"/>
      <c r="C17" s="3"/>
      <c r="D17" s="3"/>
      <c r="E17" s="3"/>
      <c r="F17" s="3"/>
      <c r="G17" s="3"/>
      <c r="H17" s="3"/>
      <c r="I17" s="3"/>
      <c r="J17" s="4"/>
      <c r="K17" s="14">
        <f>K12*4.13</f>
        <v>814.0229999999999</v>
      </c>
      <c r="L17" s="14">
        <f aca="true" t="shared" si="5" ref="L17:M20">K17</f>
        <v>814.0229999999999</v>
      </c>
      <c r="M17" s="14">
        <f t="shared" si="5"/>
        <v>814.0229999999999</v>
      </c>
      <c r="N17" s="14">
        <f aca="true" t="shared" si="6" ref="N17:S17">M17</f>
        <v>814.0229999999999</v>
      </c>
      <c r="O17" s="14">
        <f>O12*4.34</f>
        <v>855.414</v>
      </c>
      <c r="P17" s="14">
        <f t="shared" si="6"/>
        <v>855.414</v>
      </c>
      <c r="Q17" s="14">
        <f t="shared" si="6"/>
        <v>855.414</v>
      </c>
      <c r="R17" s="14">
        <f t="shared" si="6"/>
        <v>855.414</v>
      </c>
      <c r="S17" s="14">
        <f t="shared" si="6"/>
        <v>855.414</v>
      </c>
      <c r="T17" s="14">
        <f aca="true" t="shared" si="7" ref="T17:T22">S17</f>
        <v>855.414</v>
      </c>
      <c r="U17" s="14">
        <f>T17</f>
        <v>855.414</v>
      </c>
      <c r="V17" s="14">
        <v>875</v>
      </c>
      <c r="W17" s="15"/>
    </row>
    <row r="18" spans="1:23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4">
        <f>O18</f>
        <v>137.97</v>
      </c>
      <c r="L18" s="14">
        <f t="shared" si="5"/>
        <v>137.97</v>
      </c>
      <c r="M18" s="14">
        <f t="shared" si="5"/>
        <v>137.97</v>
      </c>
      <c r="N18" s="14">
        <f>M18</f>
        <v>137.97</v>
      </c>
      <c r="O18" s="14">
        <f>O12*0.7</f>
        <v>137.97</v>
      </c>
      <c r="P18" s="14">
        <f aca="true" t="shared" si="8" ref="P18:Q20">O18</f>
        <v>137.97</v>
      </c>
      <c r="Q18" s="14">
        <f t="shared" si="8"/>
        <v>137.97</v>
      </c>
      <c r="R18" s="14">
        <f aca="true" t="shared" si="9" ref="R18:S20">Q18</f>
        <v>137.97</v>
      </c>
      <c r="S18" s="14">
        <f t="shared" si="9"/>
        <v>137.97</v>
      </c>
      <c r="T18" s="14">
        <f t="shared" si="7"/>
        <v>137.97</v>
      </c>
      <c r="U18" s="14">
        <f>T18</f>
        <v>137.97</v>
      </c>
      <c r="V18" s="14">
        <v>142</v>
      </c>
      <c r="W18" s="15"/>
    </row>
    <row r="19" spans="1:23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304</v>
      </c>
      <c r="L19" s="14">
        <f t="shared" si="5"/>
        <v>304</v>
      </c>
      <c r="M19" s="14">
        <f t="shared" si="5"/>
        <v>304</v>
      </c>
      <c r="N19" s="14">
        <f>M19</f>
        <v>304</v>
      </c>
      <c r="O19" s="14">
        <f>N19</f>
        <v>304</v>
      </c>
      <c r="P19" s="14">
        <f t="shared" si="8"/>
        <v>304</v>
      </c>
      <c r="Q19" s="14">
        <f t="shared" si="8"/>
        <v>304</v>
      </c>
      <c r="R19" s="14">
        <f t="shared" si="9"/>
        <v>304</v>
      </c>
      <c r="S19" s="14">
        <f t="shared" si="9"/>
        <v>304</v>
      </c>
      <c r="T19" s="14">
        <f t="shared" si="7"/>
        <v>304</v>
      </c>
      <c r="U19" s="14">
        <v>0</v>
      </c>
      <c r="V19" s="14">
        <f>U19</f>
        <v>0</v>
      </c>
      <c r="W19" s="15"/>
    </row>
    <row r="20" spans="1:23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>
        <v>197</v>
      </c>
      <c r="L20" s="14">
        <f t="shared" si="5"/>
        <v>197</v>
      </c>
      <c r="M20" s="14">
        <f t="shared" si="5"/>
        <v>197</v>
      </c>
      <c r="N20" s="14">
        <f>M20</f>
        <v>197</v>
      </c>
      <c r="O20" s="14">
        <f>N20</f>
        <v>197</v>
      </c>
      <c r="P20" s="14">
        <f t="shared" si="8"/>
        <v>197</v>
      </c>
      <c r="Q20" s="14">
        <f t="shared" si="8"/>
        <v>197</v>
      </c>
      <c r="R20" s="14">
        <f t="shared" si="9"/>
        <v>197</v>
      </c>
      <c r="S20" s="14">
        <f t="shared" si="9"/>
        <v>197</v>
      </c>
      <c r="T20" s="14">
        <f t="shared" si="7"/>
        <v>197</v>
      </c>
      <c r="U20" s="14">
        <f>T20</f>
        <v>197</v>
      </c>
      <c r="V20" s="14">
        <f>U20</f>
        <v>197</v>
      </c>
      <c r="W20" s="15"/>
    </row>
    <row r="21" spans="1:23" ht="15.75">
      <c r="A21" s="7" t="s">
        <v>24</v>
      </c>
      <c r="B21" s="3"/>
      <c r="C21" s="3"/>
      <c r="D21" s="3"/>
      <c r="E21" s="3"/>
      <c r="F21" s="3"/>
      <c r="G21" s="3"/>
      <c r="H21" s="3"/>
      <c r="I21" s="3"/>
      <c r="J21" s="4"/>
      <c r="K21" s="13">
        <v>0</v>
      </c>
      <c r="L21" s="18">
        <v>0</v>
      </c>
      <c r="M21" s="18">
        <v>0</v>
      </c>
      <c r="N21" s="18">
        <v>0</v>
      </c>
      <c r="O21" s="14">
        <v>0</v>
      </c>
      <c r="P21" s="14">
        <v>0</v>
      </c>
      <c r="Q21" s="14">
        <v>0</v>
      </c>
      <c r="R21" s="14">
        <v>0</v>
      </c>
      <c r="S21" s="14">
        <f>R21</f>
        <v>0</v>
      </c>
      <c r="T21" s="14">
        <f t="shared" si="7"/>
        <v>0</v>
      </c>
      <c r="U21" s="14">
        <f>T21</f>
        <v>0</v>
      </c>
      <c r="V21" s="14">
        <f>U21</f>
        <v>0</v>
      </c>
      <c r="W21" s="15"/>
    </row>
    <row r="22" spans="1:23" ht="15.75">
      <c r="A22" s="7" t="s">
        <v>40</v>
      </c>
      <c r="B22" s="3"/>
      <c r="C22" s="3"/>
      <c r="D22" s="3"/>
      <c r="E22" s="3"/>
      <c r="F22" s="3"/>
      <c r="G22" s="3"/>
      <c r="H22" s="3"/>
      <c r="I22" s="3"/>
      <c r="J22" s="4"/>
      <c r="K22" s="14">
        <f>K12*0.15</f>
        <v>29.564999999999998</v>
      </c>
      <c r="L22" s="14">
        <f>L12*0.15</f>
        <v>29.564999999999998</v>
      </c>
      <c r="M22" s="14">
        <f>M12*0.15</f>
        <v>29.564999999999998</v>
      </c>
      <c r="N22" s="14">
        <f>N12*0.15</f>
        <v>29.564999999999998</v>
      </c>
      <c r="O22" s="14">
        <f>O12*0.2</f>
        <v>39.42</v>
      </c>
      <c r="P22" s="14">
        <f>O22</f>
        <v>39.42</v>
      </c>
      <c r="Q22" s="14">
        <f>P22</f>
        <v>39.42</v>
      </c>
      <c r="R22" s="14">
        <f>Q22</f>
        <v>39.42</v>
      </c>
      <c r="S22" s="14">
        <f>R22</f>
        <v>39.42</v>
      </c>
      <c r="T22" s="14">
        <f t="shared" si="7"/>
        <v>39.42</v>
      </c>
      <c r="U22" s="14">
        <f>T22</f>
        <v>39.42</v>
      </c>
      <c r="V22" s="14">
        <f>U22</f>
        <v>39.42</v>
      </c>
      <c r="W22" s="15"/>
    </row>
    <row r="23" spans="1:22" ht="15.75">
      <c r="A23" s="7" t="s">
        <v>41</v>
      </c>
      <c r="B23" s="6"/>
      <c r="C23" s="6"/>
      <c r="D23" s="6"/>
      <c r="E23" s="6"/>
      <c r="F23" s="6"/>
      <c r="G23" s="6"/>
      <c r="H23" s="6"/>
      <c r="I23" s="3"/>
      <c r="J23" s="4"/>
      <c r="K23" s="14"/>
      <c r="L23" s="18"/>
      <c r="M23" s="14">
        <f>M36</f>
        <v>50</v>
      </c>
      <c r="N23" s="14"/>
      <c r="O23" s="14"/>
      <c r="P23" s="14"/>
      <c r="Q23" s="18"/>
      <c r="R23" s="18"/>
      <c r="S23" s="18"/>
      <c r="T23" s="18"/>
      <c r="U23" s="14">
        <f>U27</f>
        <v>1440</v>
      </c>
      <c r="V23" s="14">
        <v>6421</v>
      </c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34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8"/>
      <c r="M27" s="18"/>
      <c r="N27" s="18"/>
      <c r="O27" s="18"/>
      <c r="P27" s="18"/>
      <c r="Q27" s="18"/>
      <c r="R27" s="18"/>
      <c r="S27" s="18"/>
      <c r="T27" s="18"/>
      <c r="U27" s="18">
        <v>1440</v>
      </c>
      <c r="V27" s="18">
        <v>6421</v>
      </c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7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AA31">
        <f>1650*3</f>
        <v>4950</v>
      </c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38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4"/>
      <c r="L36" s="18"/>
      <c r="M36" s="18">
        <v>50</v>
      </c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4">
        <f>SUM(K17:K36)</f>
        <v>1482.558</v>
      </c>
      <c r="L37" s="14">
        <f>K37</f>
        <v>1482.558</v>
      </c>
      <c r="M37" s="14">
        <f>L37+M23</f>
        <v>1532.558</v>
      </c>
      <c r="N37" s="14">
        <f>L37</f>
        <v>1482.558</v>
      </c>
      <c r="O37" s="14">
        <f>O17+O18+O19+O20+O22</f>
        <v>1533.804</v>
      </c>
      <c r="P37" s="14">
        <f>O37</f>
        <v>1533.804</v>
      </c>
      <c r="Q37" s="14">
        <f>P37</f>
        <v>1533.804</v>
      </c>
      <c r="R37" s="14">
        <f>Q37</f>
        <v>1533.804</v>
      </c>
      <c r="S37" s="14">
        <f>R37</f>
        <v>1533.804</v>
      </c>
      <c r="T37" s="14">
        <f>S37</f>
        <v>1533.804</v>
      </c>
      <c r="U37" s="14">
        <f>U17+U18+U20+U22+U23</f>
        <v>2669.804</v>
      </c>
      <c r="V37" s="14">
        <f>V17+V18+V20+V22+V23</f>
        <v>7674.42</v>
      </c>
    </row>
    <row r="39" spans="21:22" ht="12.75">
      <c r="U39" s="19"/>
      <c r="V39" s="17">
        <f>V11+V15-V37</f>
        <v>-0.14800000000286673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2012-04-11T09:24:38Z</cp:lastPrinted>
  <dcterms:created xsi:type="dcterms:W3CDTF">2012-04-11T04:13:08Z</dcterms:created>
  <dcterms:modified xsi:type="dcterms:W3CDTF">2020-01-15T05:18:44Z</dcterms:modified>
  <cp:category/>
  <cp:version/>
  <cp:contentType/>
  <cp:contentStatus/>
</cp:coreProperties>
</file>