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<sst xmlns="http://schemas.openxmlformats.org/spreadsheetml/2006/main" count="49" uniqueCount="44">
  <si>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</si>
  <si>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</si>
  <si>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</si>
  <si>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</si>
  <si>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</si>
  <si>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</si>
  <si>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</si>
  <si>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</si>
  <si>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</si>
  <si>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</si>
  <si>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</si>
  <si>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</si>
  <si>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</si>
  <si>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</si>
  <si>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</si>
  <si>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</si>
  <si>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</si>
  <si>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</si>
  <si>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</si>
  <si>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</si>
  <si>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</si>
  <si>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</si>
  <si>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</si>
  <si>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</si>
  <si>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</si>
  <si>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</si>
  <si>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</si>
  <si>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</si>
  <si>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</si>
  <si>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</si>
  <si>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</si>
  <si>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</si>
  <si>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</si>
  <si>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</si>
  <si>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</si>
  <si>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</si>
  <si>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</si>
  <si>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</si>
  <si>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5  ул. Новая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</si>
  <si>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</si>
  <si>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</si>
  <si>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л. Ремонт крыши (сосульки)</t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</si>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</sst>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zoomScalePageLayoutView="0" workbookViewId="0" topLeftCell="H4">
      <selection activeCell="X22" sqref="X22"/>
    </sheetView>
  </sheetViews>
  <sheetFormatPr defaultColWidth="9.00390625" defaultRowHeight="12.75"/>
  <cols>
    <col min="3" max="9" width="9.125" style="0" customWidth="1"/>
    <col min="10" max="10" width="18.25390625" style="0" customWidth="1"/>
    <col min="15" max="17" width="9.125" style="0" customWidth="1"/>
    <col min="22" max="22" width="8.625" style="0" customWidth="1"/>
    <col min="33" max="33" width="18.1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5" ht="12.75">
      <c r="AH5" s="15" t="s">
        <v>17</v>
      </c>
    </row>
    <row r="6" ht="12.75">
      <c r="L6" s="15"/>
    </row>
    <row r="7" spans="5:34" ht="12.75">
      <c r="E7" s="16" t="s">
        <v>42</v>
      </c>
      <c r="AH7" s="17" t="s">
        <v>17</v>
      </c>
    </row>
    <row r="9" ht="12.75">
      <c r="AH9" s="15"/>
    </row>
    <row r="10" spans="11:22" ht="12.75">
      <c r="K10" t="s">
        <v>25</v>
      </c>
      <c r="L10" t="s">
        <v>26</v>
      </c>
      <c r="M10" t="s">
        <v>27</v>
      </c>
      <c r="N10" t="s">
        <v>20</v>
      </c>
      <c r="O10" t="s">
        <v>19</v>
      </c>
      <c r="P10" t="s">
        <v>18</v>
      </c>
      <c r="Q10" t="s">
        <v>12</v>
      </c>
      <c r="R10" t="s">
        <v>13</v>
      </c>
      <c r="S10" t="s">
        <v>14</v>
      </c>
      <c r="T10" t="s">
        <v>28</v>
      </c>
      <c r="U10" t="s">
        <v>15</v>
      </c>
      <c r="V10" t="s">
        <v>16</v>
      </c>
    </row>
    <row r="11" spans="1:34" ht="15">
      <c r="A11" s="2" t="s">
        <v>30</v>
      </c>
      <c r="B11" s="3"/>
      <c r="C11" s="3"/>
      <c r="D11" s="3"/>
      <c r="E11" s="3"/>
      <c r="F11" s="3"/>
      <c r="G11" s="3"/>
      <c r="H11" s="3"/>
      <c r="I11" s="3"/>
      <c r="J11" s="4"/>
      <c r="K11" s="14">
        <v>-5331</v>
      </c>
      <c r="L11" s="14">
        <f>K11+K16-K38</f>
        <v>-4879.126</v>
      </c>
      <c r="M11" s="14">
        <f>L11+L16-L38</f>
        <v>-3197.2520000000004</v>
      </c>
      <c r="N11" s="14">
        <f>M11+M16-M38</f>
        <v>-1665.3780000000006</v>
      </c>
      <c r="O11" s="14"/>
      <c r="P11" s="14"/>
      <c r="Q11" s="14"/>
      <c r="R11" s="14"/>
      <c r="S11" s="14"/>
      <c r="T11" s="14"/>
      <c r="U11" s="14"/>
      <c r="V11" s="14"/>
      <c r="AH11" s="15"/>
    </row>
    <row r="12" spans="1:22" ht="15">
      <c r="A12" s="2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4" t="s">
        <v>17</v>
      </c>
      <c r="L12" s="11"/>
      <c r="M12" s="19"/>
      <c r="N12" s="13"/>
      <c r="O12" s="14">
        <f>N11+N16-N38</f>
        <v>16.495999999999185</v>
      </c>
      <c r="P12" s="14">
        <f aca="true" t="shared" si="0" ref="P12:U12">O12+O16-O38</f>
        <v>1698.8580000000002</v>
      </c>
      <c r="Q12" s="14">
        <f t="shared" si="0"/>
        <v>3381.220000000001</v>
      </c>
      <c r="R12" s="14">
        <f t="shared" si="0"/>
        <v>5063.582000000002</v>
      </c>
      <c r="S12" s="14">
        <f t="shared" si="0"/>
        <v>6745.944000000003</v>
      </c>
      <c r="T12" s="14">
        <f t="shared" si="0"/>
        <v>7742.306000000004</v>
      </c>
      <c r="U12" s="14">
        <f t="shared" si="0"/>
        <v>8805.968000000004</v>
      </c>
      <c r="V12" s="14">
        <f>U12+U16-U38</f>
        <v>9869.832000000004</v>
      </c>
    </row>
    <row r="13" spans="1:22" ht="15">
      <c r="A13" s="2" t="s">
        <v>0</v>
      </c>
      <c r="B13" s="3"/>
      <c r="C13" s="3"/>
      <c r="D13" s="3"/>
      <c r="E13" s="3"/>
      <c r="F13" s="3"/>
      <c r="G13" s="3"/>
      <c r="H13" s="3"/>
      <c r="I13" s="3"/>
      <c r="J13" s="4"/>
      <c r="K13" s="11">
        <v>618.7</v>
      </c>
      <c r="L13" s="11">
        <f>K13</f>
        <v>618.7</v>
      </c>
      <c r="M13" s="11">
        <f>L13</f>
        <v>618.7</v>
      </c>
      <c r="N13" s="11">
        <f aca="true" t="shared" si="1" ref="N13:P14">M13</f>
        <v>618.7</v>
      </c>
      <c r="O13" s="11">
        <f t="shared" si="1"/>
        <v>618.7</v>
      </c>
      <c r="P13" s="11">
        <f t="shared" si="1"/>
        <v>618.7</v>
      </c>
      <c r="Q13" s="11">
        <f aca="true" t="shared" si="2" ref="Q13:R16">P13</f>
        <v>618.7</v>
      </c>
      <c r="R13" s="11">
        <f t="shared" si="2"/>
        <v>618.7</v>
      </c>
      <c r="S13" s="11">
        <f aca="true" t="shared" si="3" ref="S13:T16">R13</f>
        <v>618.7</v>
      </c>
      <c r="T13" s="11">
        <f t="shared" si="3"/>
        <v>618.7</v>
      </c>
      <c r="U13" s="11">
        <f>T13</f>
        <v>618.7</v>
      </c>
      <c r="V13" s="11">
        <f>U13</f>
        <v>618.7</v>
      </c>
    </row>
    <row r="14" spans="1:22" ht="15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4"/>
      <c r="K14" s="13">
        <v>16</v>
      </c>
      <c r="L14" s="13">
        <f>K14</f>
        <v>16</v>
      </c>
      <c r="M14" s="13">
        <f>L14</f>
        <v>16</v>
      </c>
      <c r="N14" s="13">
        <f t="shared" si="1"/>
        <v>16</v>
      </c>
      <c r="O14" s="13">
        <f t="shared" si="1"/>
        <v>16</v>
      </c>
      <c r="P14" s="13">
        <f t="shared" si="1"/>
        <v>16</v>
      </c>
      <c r="Q14" s="13">
        <f t="shared" si="2"/>
        <v>16</v>
      </c>
      <c r="R14" s="13">
        <f t="shared" si="2"/>
        <v>16</v>
      </c>
      <c r="S14" s="13">
        <f t="shared" si="3"/>
        <v>16</v>
      </c>
      <c r="T14" s="13">
        <f t="shared" si="3"/>
        <v>16</v>
      </c>
      <c r="U14" s="13">
        <f>T14</f>
        <v>16</v>
      </c>
      <c r="V14" s="13">
        <f>U14</f>
        <v>16</v>
      </c>
    </row>
    <row r="15" spans="1:22" ht="15">
      <c r="A15" s="2" t="s">
        <v>32</v>
      </c>
      <c r="B15" s="3"/>
      <c r="C15" s="3"/>
      <c r="D15" s="3"/>
      <c r="E15" s="3"/>
      <c r="F15" s="3"/>
      <c r="G15" s="3"/>
      <c r="H15" s="3"/>
      <c r="I15" s="3"/>
      <c r="J15" s="4"/>
      <c r="K15" s="12">
        <v>10.24</v>
      </c>
      <c r="L15" s="12">
        <v>10.24</v>
      </c>
      <c r="M15" s="12">
        <v>10.24</v>
      </c>
      <c r="N15" s="12">
        <v>10.24</v>
      </c>
      <c r="O15" s="13">
        <v>10.5</v>
      </c>
      <c r="P15" s="13">
        <f>O15</f>
        <v>10.5</v>
      </c>
      <c r="Q15" s="13">
        <f t="shared" si="2"/>
        <v>10.5</v>
      </c>
      <c r="R15" s="13">
        <f t="shared" si="2"/>
        <v>10.5</v>
      </c>
      <c r="S15" s="13">
        <f t="shared" si="3"/>
        <v>10.5</v>
      </c>
      <c r="T15" s="13">
        <f t="shared" si="3"/>
        <v>10.5</v>
      </c>
      <c r="U15" s="12">
        <v>8.96</v>
      </c>
      <c r="V15" s="12">
        <v>9.98</v>
      </c>
    </row>
    <row r="16" spans="1:22" ht="15">
      <c r="A16" s="2" t="s">
        <v>33</v>
      </c>
      <c r="B16" s="3"/>
      <c r="C16" s="3"/>
      <c r="D16" s="3"/>
      <c r="E16" s="3"/>
      <c r="F16" s="3"/>
      <c r="G16" s="3"/>
      <c r="H16" s="3"/>
      <c r="I16" s="3"/>
      <c r="J16" s="4"/>
      <c r="K16" s="14">
        <v>6335</v>
      </c>
      <c r="L16" s="14">
        <v>6335</v>
      </c>
      <c r="M16" s="14">
        <v>6335</v>
      </c>
      <c r="N16" s="14">
        <v>6335</v>
      </c>
      <c r="O16" s="14">
        <f>O13*O15</f>
        <v>6496.35</v>
      </c>
      <c r="P16" s="14">
        <f>O16</f>
        <v>6496.35</v>
      </c>
      <c r="Q16" s="14">
        <f t="shared" si="2"/>
        <v>6496.35</v>
      </c>
      <c r="R16" s="14">
        <f t="shared" si="2"/>
        <v>6496.35</v>
      </c>
      <c r="S16" s="14">
        <f t="shared" si="3"/>
        <v>6496.35</v>
      </c>
      <c r="T16" s="14">
        <f t="shared" si="3"/>
        <v>6496.35</v>
      </c>
      <c r="U16" s="14">
        <f>U13*U15</f>
        <v>5543.552000000001</v>
      </c>
      <c r="V16" s="14">
        <f>V13*V15</f>
        <v>6174.626000000001</v>
      </c>
    </row>
    <row r="17" spans="1:22" ht="15.75">
      <c r="A17" s="2"/>
      <c r="B17" s="6" t="s">
        <v>2</v>
      </c>
      <c r="C17" s="6"/>
      <c r="D17" s="3"/>
      <c r="E17" s="3"/>
      <c r="F17" s="3"/>
      <c r="G17" s="3"/>
      <c r="H17" s="3"/>
      <c r="I17" s="3"/>
      <c r="J17" s="4"/>
      <c r="K17" s="20"/>
      <c r="L17" s="20"/>
      <c r="M17" s="5"/>
      <c r="N17" s="5"/>
      <c r="O17" s="5"/>
      <c r="P17" s="5"/>
      <c r="Q17" s="5"/>
      <c r="R17" s="5"/>
      <c r="S17" s="5"/>
      <c r="T17" s="5"/>
      <c r="U17" s="5" t="s">
        <v>17</v>
      </c>
      <c r="V17" s="5"/>
    </row>
    <row r="18" spans="1:22" ht="15.75">
      <c r="A18" s="7" t="s">
        <v>24</v>
      </c>
      <c r="B18" s="3"/>
      <c r="C18" s="3"/>
      <c r="D18" s="3"/>
      <c r="E18" s="3"/>
      <c r="F18" s="3"/>
      <c r="G18" s="3"/>
      <c r="H18" s="3"/>
      <c r="I18" s="3"/>
      <c r="J18" s="4"/>
      <c r="K18" s="14">
        <f>K13*4.13</f>
        <v>2555.231</v>
      </c>
      <c r="L18" s="14">
        <f aca="true" t="shared" si="4" ref="L18:M21">K18</f>
        <v>2555.231</v>
      </c>
      <c r="M18" s="14">
        <f t="shared" si="4"/>
        <v>2555.231</v>
      </c>
      <c r="N18" s="14">
        <f aca="true" t="shared" si="5" ref="N18:S18">M18</f>
        <v>2555.231</v>
      </c>
      <c r="O18" s="14">
        <f>O13*4.34</f>
        <v>2685.158</v>
      </c>
      <c r="P18" s="14">
        <f t="shared" si="5"/>
        <v>2685.158</v>
      </c>
      <c r="Q18" s="14">
        <f t="shared" si="5"/>
        <v>2685.158</v>
      </c>
      <c r="R18" s="14">
        <f t="shared" si="5"/>
        <v>2685.158</v>
      </c>
      <c r="S18" s="14">
        <f t="shared" si="5"/>
        <v>2685.158</v>
      </c>
      <c r="T18" s="14">
        <f aca="true" t="shared" si="6" ref="T18:T23">S18</f>
        <v>2685.158</v>
      </c>
      <c r="U18" s="14">
        <f>T18</f>
        <v>2685.158</v>
      </c>
      <c r="V18" s="14">
        <v>2747</v>
      </c>
    </row>
    <row r="19" spans="1:22" ht="15.75">
      <c r="A19" s="7" t="s">
        <v>11</v>
      </c>
      <c r="B19" s="3"/>
      <c r="C19" s="3"/>
      <c r="D19" s="3"/>
      <c r="E19" s="3"/>
      <c r="F19" s="3"/>
      <c r="G19" s="3"/>
      <c r="H19" s="3"/>
      <c r="I19" s="3"/>
      <c r="J19" s="4"/>
      <c r="K19" s="14">
        <f>P19</f>
        <v>433.09000000000003</v>
      </c>
      <c r="L19" s="14">
        <f t="shared" si="4"/>
        <v>433.09000000000003</v>
      </c>
      <c r="M19" s="14">
        <f t="shared" si="4"/>
        <v>433.09000000000003</v>
      </c>
      <c r="N19" s="14">
        <f>M19</f>
        <v>433.09000000000003</v>
      </c>
      <c r="O19" s="14">
        <f>O13*0.7</f>
        <v>433.09000000000003</v>
      </c>
      <c r="P19" s="14">
        <f aca="true" t="shared" si="7" ref="P19:Q23">O19</f>
        <v>433.09000000000003</v>
      </c>
      <c r="Q19" s="14">
        <f t="shared" si="7"/>
        <v>433.09000000000003</v>
      </c>
      <c r="R19" s="14">
        <f aca="true" t="shared" si="8" ref="R19:S23">Q19</f>
        <v>433.09000000000003</v>
      </c>
      <c r="S19" s="14">
        <f t="shared" si="8"/>
        <v>433.09000000000003</v>
      </c>
      <c r="T19" s="14">
        <f t="shared" si="6"/>
        <v>433.09000000000003</v>
      </c>
      <c r="U19" s="14">
        <f>T19</f>
        <v>433.09000000000003</v>
      </c>
      <c r="V19" s="14">
        <v>445</v>
      </c>
    </row>
    <row r="20" spans="1:22" ht="15.75">
      <c r="A20" s="7" t="s">
        <v>21</v>
      </c>
      <c r="B20" s="3"/>
      <c r="C20" s="3"/>
      <c r="D20" s="3"/>
      <c r="E20" s="3"/>
      <c r="F20" s="3"/>
      <c r="G20" s="3"/>
      <c r="H20" s="3"/>
      <c r="I20" s="3"/>
      <c r="J20" s="4"/>
      <c r="K20" s="14">
        <v>953</v>
      </c>
      <c r="L20" s="14">
        <f t="shared" si="4"/>
        <v>953</v>
      </c>
      <c r="M20" s="14">
        <f t="shared" si="4"/>
        <v>953</v>
      </c>
      <c r="N20" s="14">
        <f>M20</f>
        <v>953</v>
      </c>
      <c r="O20" s="14">
        <f>N20</f>
        <v>953</v>
      </c>
      <c r="P20" s="14">
        <f t="shared" si="7"/>
        <v>953</v>
      </c>
      <c r="Q20" s="14">
        <f t="shared" si="7"/>
        <v>953</v>
      </c>
      <c r="R20" s="14">
        <f t="shared" si="8"/>
        <v>953</v>
      </c>
      <c r="S20" s="14">
        <f t="shared" si="8"/>
        <v>953</v>
      </c>
      <c r="T20" s="14">
        <f t="shared" si="6"/>
        <v>953</v>
      </c>
      <c r="U20" s="14">
        <v>0</v>
      </c>
      <c r="V20" s="14">
        <f>U20</f>
        <v>0</v>
      </c>
    </row>
    <row r="21" spans="1:22" ht="15.75">
      <c r="A21" s="7" t="s">
        <v>22</v>
      </c>
      <c r="B21" s="3"/>
      <c r="C21" s="3"/>
      <c r="D21" s="3"/>
      <c r="E21" s="3"/>
      <c r="F21" s="3"/>
      <c r="G21" s="3"/>
      <c r="H21" s="3"/>
      <c r="I21" s="3"/>
      <c r="J21" s="4"/>
      <c r="K21" s="14">
        <v>619</v>
      </c>
      <c r="L21" s="14">
        <f t="shared" si="4"/>
        <v>619</v>
      </c>
      <c r="M21" s="14">
        <f t="shared" si="4"/>
        <v>619</v>
      </c>
      <c r="N21" s="14">
        <f>M21</f>
        <v>619</v>
      </c>
      <c r="O21" s="14">
        <f>N21</f>
        <v>619</v>
      </c>
      <c r="P21" s="14">
        <f t="shared" si="7"/>
        <v>619</v>
      </c>
      <c r="Q21" s="14">
        <f t="shared" si="7"/>
        <v>619</v>
      </c>
      <c r="R21" s="14">
        <f t="shared" si="8"/>
        <v>619</v>
      </c>
      <c r="S21" s="14">
        <f t="shared" si="8"/>
        <v>619</v>
      </c>
      <c r="T21" s="14">
        <f t="shared" si="6"/>
        <v>619</v>
      </c>
      <c r="U21" s="14">
        <f>T21</f>
        <v>619</v>
      </c>
      <c r="V21" s="14">
        <f>U21</f>
        <v>619</v>
      </c>
    </row>
    <row r="22" spans="1:22" ht="15.75">
      <c r="A22" s="7" t="s">
        <v>23</v>
      </c>
      <c r="B22" s="3"/>
      <c r="C22" s="3"/>
      <c r="D22" s="3"/>
      <c r="E22" s="3"/>
      <c r="F22" s="3"/>
      <c r="G22" s="3"/>
      <c r="H22" s="3"/>
      <c r="I22" s="3"/>
      <c r="J22" s="4"/>
      <c r="K22" s="13">
        <v>0</v>
      </c>
      <c r="L22" s="14">
        <f>K22</f>
        <v>0</v>
      </c>
      <c r="M22" s="14">
        <f>L22</f>
        <v>0</v>
      </c>
      <c r="N22" s="14">
        <f>M22</f>
        <v>0</v>
      </c>
      <c r="O22" s="14">
        <f>N22</f>
        <v>0</v>
      </c>
      <c r="P22" s="14">
        <f t="shared" si="7"/>
        <v>0</v>
      </c>
      <c r="Q22" s="14">
        <f t="shared" si="7"/>
        <v>0</v>
      </c>
      <c r="R22" s="14">
        <f t="shared" si="8"/>
        <v>0</v>
      </c>
      <c r="S22" s="14">
        <f t="shared" si="8"/>
        <v>0</v>
      </c>
      <c r="T22" s="14">
        <f t="shared" si="6"/>
        <v>0</v>
      </c>
      <c r="U22" s="14">
        <f>T22</f>
        <v>0</v>
      </c>
      <c r="V22" s="14">
        <f>U22</f>
        <v>0</v>
      </c>
    </row>
    <row r="23" spans="1:22" ht="15.75">
      <c r="A23" s="7" t="s">
        <v>39</v>
      </c>
      <c r="B23" s="3"/>
      <c r="C23" s="3"/>
      <c r="D23" s="3"/>
      <c r="E23" s="3"/>
      <c r="F23" s="3"/>
      <c r="G23" s="3"/>
      <c r="H23" s="3"/>
      <c r="I23" s="3"/>
      <c r="J23" s="4"/>
      <c r="K23" s="14">
        <f>K13*0.15</f>
        <v>92.805</v>
      </c>
      <c r="L23" s="14">
        <f>L13*0.15</f>
        <v>92.805</v>
      </c>
      <c r="M23" s="14">
        <f>M13*0.15</f>
        <v>92.805</v>
      </c>
      <c r="N23" s="14">
        <f>N13*0.15</f>
        <v>92.805</v>
      </c>
      <c r="O23" s="14">
        <f>O13*0.2</f>
        <v>123.74000000000001</v>
      </c>
      <c r="P23" s="14">
        <f t="shared" si="7"/>
        <v>123.74000000000001</v>
      </c>
      <c r="Q23" s="14">
        <f t="shared" si="7"/>
        <v>123.74000000000001</v>
      </c>
      <c r="R23" s="14">
        <f t="shared" si="8"/>
        <v>123.74000000000001</v>
      </c>
      <c r="S23" s="14">
        <f t="shared" si="8"/>
        <v>123.74000000000001</v>
      </c>
      <c r="T23" s="14">
        <f t="shared" si="6"/>
        <v>123.74000000000001</v>
      </c>
      <c r="U23" s="14">
        <f>T23</f>
        <v>123.74000000000001</v>
      </c>
      <c r="V23" s="14">
        <f>U23</f>
        <v>123.74000000000001</v>
      </c>
    </row>
    <row r="24" spans="1:22" ht="15.75">
      <c r="A24" s="7" t="s">
        <v>40</v>
      </c>
      <c r="B24" s="6"/>
      <c r="C24" s="6"/>
      <c r="D24" s="6"/>
      <c r="E24" s="6"/>
      <c r="F24" s="6"/>
      <c r="G24" s="6"/>
      <c r="H24" s="6"/>
      <c r="I24" s="3"/>
      <c r="J24" s="4"/>
      <c r="K24" s="14">
        <f>K25</f>
        <v>1230</v>
      </c>
      <c r="L24" s="14"/>
      <c r="M24" s="14">
        <f>M37</f>
        <v>150</v>
      </c>
      <c r="N24" s="14"/>
      <c r="O24" s="14"/>
      <c r="P24" s="14"/>
      <c r="Q24" s="14"/>
      <c r="R24" s="14"/>
      <c r="S24" s="14">
        <f>S27</f>
        <v>686</v>
      </c>
      <c r="T24" s="14">
        <f>T27</f>
        <v>618.7</v>
      </c>
      <c r="U24" s="14">
        <f>T24</f>
        <v>618.7</v>
      </c>
      <c r="V24" s="14" t="s">
        <v>17</v>
      </c>
    </row>
    <row r="25" spans="1:22" ht="15">
      <c r="A25" s="2" t="s">
        <v>3</v>
      </c>
      <c r="B25" s="3"/>
      <c r="C25" s="3"/>
      <c r="D25" s="3"/>
      <c r="E25" s="3"/>
      <c r="F25" s="3"/>
      <c r="G25" s="3"/>
      <c r="H25" s="3"/>
      <c r="I25" s="3"/>
      <c r="J25" s="4"/>
      <c r="K25" s="20">
        <v>1230</v>
      </c>
      <c r="L25" s="21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4</v>
      </c>
      <c r="B26" s="3"/>
      <c r="C26" s="3"/>
      <c r="D26" s="3"/>
      <c r="E26" s="3"/>
      <c r="F26" s="3"/>
      <c r="G26" s="3"/>
      <c r="H26" s="3"/>
      <c r="I26" s="3"/>
      <c r="J26" s="4"/>
      <c r="K26" s="20"/>
      <c r="L26" s="21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2" t="s">
        <v>5</v>
      </c>
      <c r="B27" s="3"/>
      <c r="C27" s="3"/>
      <c r="D27" s="3"/>
      <c r="E27" s="3"/>
      <c r="F27" s="3"/>
      <c r="G27" s="3"/>
      <c r="H27" s="3"/>
      <c r="I27" s="3"/>
      <c r="J27" s="4"/>
      <c r="K27" s="21"/>
      <c r="L27" s="21"/>
      <c r="M27" s="18"/>
      <c r="N27" s="18"/>
      <c r="O27" s="18"/>
      <c r="P27" s="18"/>
      <c r="Q27" s="18"/>
      <c r="R27" s="18"/>
      <c r="S27" s="18">
        <v>686</v>
      </c>
      <c r="T27" s="18">
        <f>T13</f>
        <v>618.7</v>
      </c>
      <c r="U27" s="18">
        <f>U13</f>
        <v>618.7</v>
      </c>
      <c r="V27" s="18"/>
    </row>
    <row r="28" spans="1:22" ht="15">
      <c r="A28" s="2" t="s">
        <v>34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21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8" t="s">
        <v>6</v>
      </c>
      <c r="B29" s="9"/>
      <c r="C29" s="9"/>
      <c r="D29" s="9"/>
      <c r="E29" s="9"/>
      <c r="F29" s="9"/>
      <c r="G29" s="9"/>
      <c r="H29" s="9"/>
      <c r="I29" s="9"/>
      <c r="J29" s="10"/>
      <c r="K29" s="20"/>
      <c r="L29" s="21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2" t="s">
        <v>7</v>
      </c>
      <c r="B30" s="3"/>
      <c r="C30" s="3"/>
      <c r="D30" s="3"/>
      <c r="E30" s="3"/>
      <c r="F30" s="3"/>
      <c r="G30" s="3"/>
      <c r="H30" s="3"/>
      <c r="I30" s="3"/>
      <c r="J30" s="4"/>
      <c r="K30" s="20"/>
      <c r="L30" s="21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29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21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8" t="s">
        <v>8</v>
      </c>
      <c r="B32" s="9"/>
      <c r="C32" s="9"/>
      <c r="D32" s="9"/>
      <c r="E32" s="9"/>
      <c r="F32" s="9"/>
      <c r="G32" s="9"/>
      <c r="H32" s="9"/>
      <c r="I32" s="9"/>
      <c r="J32" s="10"/>
      <c r="K32" s="20"/>
      <c r="L32" s="21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35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21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21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41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1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2" t="s">
        <v>37</v>
      </c>
      <c r="B36" s="3"/>
      <c r="C36" s="3"/>
      <c r="D36" s="3"/>
      <c r="E36" s="3"/>
      <c r="F36" s="3"/>
      <c r="G36" s="3"/>
      <c r="H36" s="3"/>
      <c r="I36" s="3"/>
      <c r="J36" s="4"/>
      <c r="K36" s="20"/>
      <c r="L36" s="21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1:22" ht="1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4"/>
      <c r="K37" s="21"/>
      <c r="L37" s="21"/>
      <c r="M37" s="18">
        <v>150</v>
      </c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15">
      <c r="A38" s="8" t="s">
        <v>9</v>
      </c>
      <c r="B38" s="9"/>
      <c r="C38" s="9"/>
      <c r="D38" s="9"/>
      <c r="E38" s="9"/>
      <c r="F38" s="9"/>
      <c r="G38" s="9"/>
      <c r="H38" s="9"/>
      <c r="I38" s="9"/>
      <c r="J38" s="10"/>
      <c r="K38" s="14">
        <f>K18+K19+K20+K21+K22+K23+K24</f>
        <v>5883.126</v>
      </c>
      <c r="L38" s="14">
        <f>L18+L19+L20+L21+L23</f>
        <v>4653.126</v>
      </c>
      <c r="M38" s="14">
        <f>M18+M19+M20+M21+M22+M23+M24</f>
        <v>4803.126</v>
      </c>
      <c r="N38" s="14">
        <f>N18+N19+N20+N21+N22+N23</f>
        <v>4653.126</v>
      </c>
      <c r="O38" s="14">
        <f>O18+O19+O20+O21+O22+O23</f>
        <v>4813.987999999999</v>
      </c>
      <c r="P38" s="14">
        <f>O38</f>
        <v>4813.987999999999</v>
      </c>
      <c r="Q38" s="14">
        <f>P38</f>
        <v>4813.987999999999</v>
      </c>
      <c r="R38" s="14">
        <f>Q38</f>
        <v>4813.987999999999</v>
      </c>
      <c r="S38" s="14">
        <f>S18+S19+S20+S21+S23+S24</f>
        <v>5499.987999999999</v>
      </c>
      <c r="T38" s="14">
        <f>T18+T19+T20+T21+T23+T24</f>
        <v>5432.687999999999</v>
      </c>
      <c r="U38" s="14">
        <f>U18+U19+U21+U23+U24</f>
        <v>4479.688</v>
      </c>
      <c r="V38" s="14">
        <f>V18+V19+V21+V23</f>
        <v>3934.74</v>
      </c>
    </row>
    <row r="40" spans="21:22" ht="12.75">
      <c r="U40" s="22"/>
      <c r="V40" s="17"/>
    </row>
    <row r="41" ht="12.75">
      <c r="V41" s="15">
        <f>V12+V16-V38</f>
        <v>12109.718000000006</v>
      </c>
    </row>
    <row r="43" ht="12.75">
      <c r="O43" s="15" t="s">
        <v>17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2019-12-23T09:14:56Z</cp:lastPrinted>
  <dcterms:created xsi:type="dcterms:W3CDTF">2012-04-11T04:13:08Z</dcterms:created>
  <dcterms:modified xsi:type="dcterms:W3CDTF">2020-01-14T12:11:06Z</dcterms:modified>
  <cp:category/>
  <cp:version/>
  <cp:contentType/>
  <cp:contentStatus/>
</cp:coreProperties>
</file>