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<sst xmlns="http://schemas.openxmlformats.org/spreadsheetml/2006/main" count="47" uniqueCount="44">
  <si>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</si>
  <si>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</si>
  <si>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</si>
  <si>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</si>
  <si>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</si>
  <si>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</si>
  <si>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</si>
  <si>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</si>
  <si>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</si>
  <si>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</si>
  <si>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</si>
  <si>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</si>
  <si>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</si>
  <si>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</si>
  <si>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</si>
  <si>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</si>
  <si>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</si>
  <si>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</si>
  <si>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</si>
  <si>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</si>
  <si>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</si>
  <si>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</si>
  <si>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</si>
  <si>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</si>
  <si>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</si>
  <si>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</si>
  <si>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</si>
  <si>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</si>
  <si>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</si>
  <si>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</si>
  <si>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</si>
  <si>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</si>
  <si>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</si>
  <si>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</si>
  <si>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</si>
  <si>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</si>
  <si>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</si>
  <si>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</si>
  <si>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9 ул. Мира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</si>
  <si>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</si>
  <si>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</si>
  <si>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</si>
  <si>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 (снег)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</si>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</sst>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I4">
      <selection activeCell="V39" sqref="V39"/>
    </sheetView>
  </sheetViews>
  <sheetFormatPr defaultColWidth="9.00390625" defaultRowHeight="12.75"/>
  <cols>
    <col min="10" max="10" width="8.125" style="0" customWidth="1"/>
    <col min="22" max="22" width="9.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spans="5:34" ht="12.75">
      <c r="E5" s="15" t="s">
        <v>41</v>
      </c>
      <c r="AH5" s="16" t="s">
        <v>17</v>
      </c>
    </row>
    <row r="8" spans="11:22" ht="12.75">
      <c r="K8" t="s">
        <v>26</v>
      </c>
      <c r="L8" t="s">
        <v>27</v>
      </c>
      <c r="M8" t="s">
        <v>28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29</v>
      </c>
      <c r="U8" t="s">
        <v>15</v>
      </c>
      <c r="V8" t="s">
        <v>16</v>
      </c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5" ht="15">
      <c r="A10" s="2" t="s">
        <v>32</v>
      </c>
      <c r="B10" s="3"/>
      <c r="C10" s="3"/>
      <c r="D10" s="3"/>
      <c r="E10" s="3"/>
      <c r="F10" s="3"/>
      <c r="G10" s="3"/>
      <c r="H10" s="3"/>
      <c r="I10" s="3"/>
      <c r="J10" s="4"/>
      <c r="K10" s="14">
        <v>12395</v>
      </c>
      <c r="L10" s="14">
        <f aca="true" t="shared" si="0" ref="L10:Q10">K10+K14-K36</f>
        <v>13583.536</v>
      </c>
      <c r="M10" s="14">
        <f t="shared" si="0"/>
        <v>14559.956</v>
      </c>
      <c r="N10" s="14">
        <f t="shared" si="0"/>
        <v>15638.491999999998</v>
      </c>
      <c r="O10" s="14">
        <f t="shared" si="0"/>
        <v>13977.027999999998</v>
      </c>
      <c r="P10" s="14">
        <f t="shared" si="0"/>
        <v>15215.431999999997</v>
      </c>
      <c r="Q10" s="14">
        <f t="shared" si="0"/>
        <v>16537.565999999995</v>
      </c>
      <c r="R10" s="14">
        <f>Q10+Q14-Q36</f>
        <v>17586.181999999993</v>
      </c>
      <c r="S10" s="14">
        <f>R10+R14-R36</f>
        <v>14434.797999999992</v>
      </c>
      <c r="T10" s="14">
        <f>S10+S14-S36</f>
        <v>4506.93199999999</v>
      </c>
      <c r="U10" s="14">
        <f>T10+T14-T36</f>
        <v>5829.065999999989</v>
      </c>
      <c r="V10" s="14">
        <f>U10+U14-U36</f>
        <v>7151.199999999988</v>
      </c>
      <c r="W10" s="15"/>
      <c r="X10" s="15"/>
      <c r="Y10" s="15"/>
    </row>
    <row r="11" spans="1:25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558.2</v>
      </c>
      <c r="L11" s="11">
        <f>K11</f>
        <v>558.2</v>
      </c>
      <c r="M11" s="11">
        <f>L11</f>
        <v>558.2</v>
      </c>
      <c r="N11" s="11">
        <f aca="true" t="shared" si="1" ref="N11:P12">M11</f>
        <v>558.2</v>
      </c>
      <c r="O11" s="11">
        <f t="shared" si="1"/>
        <v>558.2</v>
      </c>
      <c r="P11" s="11">
        <f t="shared" si="1"/>
        <v>558.2</v>
      </c>
      <c r="Q11" s="11">
        <f aca="true" t="shared" si="2" ref="Q11:R14">P11</f>
        <v>558.2</v>
      </c>
      <c r="R11" s="11">
        <f t="shared" si="2"/>
        <v>558.2</v>
      </c>
      <c r="S11" s="11">
        <f aca="true" t="shared" si="3" ref="S11:T14">R11</f>
        <v>558.2</v>
      </c>
      <c r="T11" s="11">
        <f t="shared" si="3"/>
        <v>558.2</v>
      </c>
      <c r="U11" s="11">
        <f>T11</f>
        <v>558.2</v>
      </c>
      <c r="V11" s="11">
        <f>U11</f>
        <v>558.2</v>
      </c>
      <c r="W11" s="15"/>
      <c r="X11" s="15"/>
      <c r="Y11" s="15"/>
    </row>
    <row r="12" spans="1:25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16</v>
      </c>
      <c r="L12" s="13">
        <f>K12</f>
        <v>16</v>
      </c>
      <c r="M12" s="13">
        <f>L12</f>
        <v>16</v>
      </c>
      <c r="N12" s="13">
        <f t="shared" si="1"/>
        <v>16</v>
      </c>
      <c r="O12" s="13">
        <f t="shared" si="1"/>
        <v>16</v>
      </c>
      <c r="P12" s="13">
        <f t="shared" si="1"/>
        <v>16</v>
      </c>
      <c r="Q12" s="13">
        <f t="shared" si="2"/>
        <v>16</v>
      </c>
      <c r="R12" s="13">
        <f t="shared" si="2"/>
        <v>16</v>
      </c>
      <c r="S12" s="13">
        <f t="shared" si="3"/>
        <v>16</v>
      </c>
      <c r="T12" s="13">
        <f t="shared" si="3"/>
        <v>16</v>
      </c>
      <c r="U12" s="13">
        <f>T12</f>
        <v>16</v>
      </c>
      <c r="V12" s="13">
        <f>U12</f>
        <v>16</v>
      </c>
      <c r="W12" s="15"/>
      <c r="X12" s="15"/>
      <c r="Y12" s="15"/>
    </row>
    <row r="13" spans="1:25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9.65</v>
      </c>
      <c r="L13" s="12">
        <v>9.65</v>
      </c>
      <c r="M13" s="12">
        <v>9.65</v>
      </c>
      <c r="N13" s="12">
        <v>9.65</v>
      </c>
      <c r="O13" s="12">
        <v>10</v>
      </c>
      <c r="P13" s="12">
        <v>10.15</v>
      </c>
      <c r="Q13" s="12">
        <f t="shared" si="2"/>
        <v>10.15</v>
      </c>
      <c r="R13" s="12">
        <f t="shared" si="2"/>
        <v>10.15</v>
      </c>
      <c r="S13" s="12">
        <f t="shared" si="3"/>
        <v>10.15</v>
      </c>
      <c r="T13" s="12">
        <f t="shared" si="3"/>
        <v>10.15</v>
      </c>
      <c r="U13" s="12">
        <v>8.61</v>
      </c>
      <c r="V13" s="12">
        <v>9.21</v>
      </c>
      <c r="W13" s="15"/>
      <c r="X13" s="15"/>
      <c r="Y13" s="15"/>
    </row>
    <row r="14" spans="1:25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4">
        <v>5387</v>
      </c>
      <c r="L14" s="14">
        <v>5387</v>
      </c>
      <c r="M14" s="14">
        <v>5387</v>
      </c>
      <c r="N14" s="14">
        <v>5387</v>
      </c>
      <c r="O14" s="14">
        <f>O11*O13</f>
        <v>5582</v>
      </c>
      <c r="P14" s="14">
        <f>P11*P13</f>
        <v>5665.7300000000005</v>
      </c>
      <c r="Q14" s="14">
        <f t="shared" si="2"/>
        <v>5665.7300000000005</v>
      </c>
      <c r="R14" s="14">
        <f t="shared" si="2"/>
        <v>5665.7300000000005</v>
      </c>
      <c r="S14" s="14">
        <f t="shared" si="3"/>
        <v>5665.7300000000005</v>
      </c>
      <c r="T14" s="14">
        <f t="shared" si="3"/>
        <v>5665.7300000000005</v>
      </c>
      <c r="U14" s="14">
        <f>U11*U13</f>
        <v>4806.102</v>
      </c>
      <c r="V14" s="14">
        <f>V11*V13</f>
        <v>5141.022000000001</v>
      </c>
      <c r="W14" s="15"/>
      <c r="X14" s="15"/>
      <c r="Y14" s="15"/>
    </row>
    <row r="15" spans="1:25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5"/>
      <c r="X15" s="15"/>
      <c r="Y15" s="15"/>
    </row>
    <row r="16" spans="1:25" ht="15.75">
      <c r="A16" s="7" t="s">
        <v>25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2305.366</v>
      </c>
      <c r="L16" s="14">
        <f aca="true" t="shared" si="4" ref="L16:M19">K16</f>
        <v>2305.366</v>
      </c>
      <c r="M16" s="14">
        <f t="shared" si="4"/>
        <v>2305.366</v>
      </c>
      <c r="N16" s="14">
        <f aca="true" t="shared" si="5" ref="N16:S16">M16</f>
        <v>2305.366</v>
      </c>
      <c r="O16" s="14">
        <f>O11*4.34</f>
        <v>2422.588</v>
      </c>
      <c r="P16" s="14">
        <f t="shared" si="5"/>
        <v>2422.588</v>
      </c>
      <c r="Q16" s="14">
        <f t="shared" si="5"/>
        <v>2422.588</v>
      </c>
      <c r="R16" s="14">
        <f t="shared" si="5"/>
        <v>2422.588</v>
      </c>
      <c r="S16" s="14">
        <f t="shared" si="5"/>
        <v>2422.588</v>
      </c>
      <c r="T16" s="14">
        <f aca="true" t="shared" si="6" ref="T16:T21">S16</f>
        <v>2422.588</v>
      </c>
      <c r="U16" s="14">
        <f>T16</f>
        <v>2422.588</v>
      </c>
      <c r="V16" s="14">
        <v>2478</v>
      </c>
      <c r="W16" s="15"/>
      <c r="X16" s="15"/>
      <c r="Y16" s="15"/>
    </row>
    <row r="17" spans="1:25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>
        <f>P17</f>
        <v>390.74</v>
      </c>
      <c r="L17" s="14">
        <f t="shared" si="4"/>
        <v>390.74</v>
      </c>
      <c r="M17" s="14">
        <f t="shared" si="4"/>
        <v>390.74</v>
      </c>
      <c r="N17" s="14">
        <f>M17</f>
        <v>390.74</v>
      </c>
      <c r="O17" s="14">
        <f>O11*0.7</f>
        <v>390.74</v>
      </c>
      <c r="P17" s="14">
        <f aca="true" t="shared" si="7" ref="P17:Q21">O17</f>
        <v>390.74</v>
      </c>
      <c r="Q17" s="14">
        <f t="shared" si="7"/>
        <v>390.74</v>
      </c>
      <c r="R17" s="14">
        <f aca="true" t="shared" si="8" ref="R17:S20">Q17</f>
        <v>390.74</v>
      </c>
      <c r="S17" s="14">
        <f t="shared" si="8"/>
        <v>390.74</v>
      </c>
      <c r="T17" s="14">
        <f t="shared" si="6"/>
        <v>390.74</v>
      </c>
      <c r="U17" s="14">
        <f>T17</f>
        <v>390.74</v>
      </c>
      <c r="V17" s="14">
        <v>402</v>
      </c>
      <c r="W17" s="15"/>
      <c r="X17" s="15"/>
      <c r="Y17" s="15"/>
    </row>
    <row r="18" spans="1:25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K11*1.54</f>
        <v>859.628</v>
      </c>
      <c r="L18" s="14">
        <f t="shared" si="4"/>
        <v>859.628</v>
      </c>
      <c r="M18" s="14">
        <f t="shared" si="4"/>
        <v>859.628</v>
      </c>
      <c r="N18" s="14">
        <f>M18</f>
        <v>859.628</v>
      </c>
      <c r="O18" s="14">
        <f>N18</f>
        <v>859.628</v>
      </c>
      <c r="P18" s="14">
        <f t="shared" si="7"/>
        <v>859.628</v>
      </c>
      <c r="Q18" s="14">
        <f t="shared" si="7"/>
        <v>859.628</v>
      </c>
      <c r="R18" s="14">
        <f t="shared" si="8"/>
        <v>859.628</v>
      </c>
      <c r="S18" s="14">
        <f t="shared" si="8"/>
        <v>859.628</v>
      </c>
      <c r="T18" s="14">
        <f t="shared" si="6"/>
        <v>859.628</v>
      </c>
      <c r="U18" s="14">
        <v>0</v>
      </c>
      <c r="V18" s="14">
        <f>U18</f>
        <v>0</v>
      </c>
      <c r="W18" s="15"/>
      <c r="X18" s="15"/>
      <c r="Y18" s="15"/>
    </row>
    <row r="19" spans="1:25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4">
        <v>559</v>
      </c>
      <c r="L19" s="14">
        <f t="shared" si="4"/>
        <v>559</v>
      </c>
      <c r="M19" s="14">
        <f t="shared" si="4"/>
        <v>559</v>
      </c>
      <c r="N19" s="14">
        <f>M19</f>
        <v>559</v>
      </c>
      <c r="O19" s="14">
        <f>N19</f>
        <v>559</v>
      </c>
      <c r="P19" s="14">
        <f t="shared" si="7"/>
        <v>559</v>
      </c>
      <c r="Q19" s="14">
        <f t="shared" si="7"/>
        <v>559</v>
      </c>
      <c r="R19" s="14">
        <f t="shared" si="8"/>
        <v>559</v>
      </c>
      <c r="S19" s="14">
        <f t="shared" si="8"/>
        <v>559</v>
      </c>
      <c r="T19" s="14">
        <f t="shared" si="6"/>
        <v>559</v>
      </c>
      <c r="U19" s="14">
        <f>T19</f>
        <v>559</v>
      </c>
      <c r="V19" s="14">
        <f>U19</f>
        <v>559</v>
      </c>
      <c r="W19" s="15"/>
      <c r="X19" s="15"/>
      <c r="Y19" s="15"/>
    </row>
    <row r="20" spans="1:25" ht="15.75">
      <c r="A20" s="7" t="s">
        <v>24</v>
      </c>
      <c r="B20" s="3"/>
      <c r="C20" s="3"/>
      <c r="D20" s="3"/>
      <c r="E20" s="3"/>
      <c r="F20" s="3"/>
      <c r="G20" s="3"/>
      <c r="H20" s="3"/>
      <c r="I20" s="3"/>
      <c r="J20" s="4"/>
      <c r="K20" s="13"/>
      <c r="L20" s="14"/>
      <c r="M20" s="14"/>
      <c r="N20" s="14"/>
      <c r="O20" s="14"/>
      <c r="P20" s="14"/>
      <c r="Q20" s="14">
        <f>Q11*0.49</f>
        <v>273.51800000000003</v>
      </c>
      <c r="R20" s="14">
        <f t="shared" si="8"/>
        <v>273.51800000000003</v>
      </c>
      <c r="S20" s="14" t="s">
        <v>17</v>
      </c>
      <c r="T20" s="14" t="str">
        <f t="shared" si="6"/>
        <v> </v>
      </c>
      <c r="U20" s="14" t="str">
        <f>T20</f>
        <v> </v>
      </c>
      <c r="V20" s="14" t="str">
        <f>U20</f>
        <v> </v>
      </c>
      <c r="W20" s="15"/>
      <c r="X20" s="15"/>
      <c r="Y20" s="15"/>
    </row>
    <row r="21" spans="1:25" ht="15.75">
      <c r="A21" s="7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K11*0.15</f>
        <v>83.73</v>
      </c>
      <c r="L21" s="14">
        <f>L11*0.15</f>
        <v>83.73</v>
      </c>
      <c r="M21" s="14">
        <f>M11*0.15</f>
        <v>83.73</v>
      </c>
      <c r="N21" s="14">
        <f>N11*0.15</f>
        <v>83.73</v>
      </c>
      <c r="O21" s="14">
        <f>O11*0.2</f>
        <v>111.64000000000001</v>
      </c>
      <c r="P21" s="14">
        <f t="shared" si="7"/>
        <v>111.64000000000001</v>
      </c>
      <c r="Q21" s="14">
        <f t="shared" si="7"/>
        <v>111.64000000000001</v>
      </c>
      <c r="R21" s="14">
        <f>Q21</f>
        <v>111.64000000000001</v>
      </c>
      <c r="S21" s="14">
        <f>R21</f>
        <v>111.64000000000001</v>
      </c>
      <c r="T21" s="14">
        <f t="shared" si="6"/>
        <v>111.64000000000001</v>
      </c>
      <c r="U21" s="14">
        <f>T21</f>
        <v>111.64000000000001</v>
      </c>
      <c r="V21" s="14">
        <f>U21</f>
        <v>111.64000000000001</v>
      </c>
      <c r="W21" s="15"/>
      <c r="X21" s="15"/>
      <c r="Y21" s="15"/>
    </row>
    <row r="22" spans="1:22" ht="15.75">
      <c r="A22" s="7" t="s">
        <v>40</v>
      </c>
      <c r="B22" s="6"/>
      <c r="C22" s="6"/>
      <c r="D22" s="6"/>
      <c r="E22" s="6"/>
      <c r="F22" s="6"/>
      <c r="G22" s="6"/>
      <c r="H22" s="6"/>
      <c r="I22" s="3"/>
      <c r="J22" s="4"/>
      <c r="K22" s="17"/>
      <c r="L22" s="14">
        <f>L33</f>
        <v>212.116</v>
      </c>
      <c r="M22" s="14">
        <f>M35</f>
        <v>110</v>
      </c>
      <c r="N22" s="14">
        <f>N33</f>
        <v>2850</v>
      </c>
      <c r="O22" s="14"/>
      <c r="P22" s="14"/>
      <c r="Q22" s="14"/>
      <c r="R22" s="14">
        <f>R33</f>
        <v>4200</v>
      </c>
      <c r="S22" s="14">
        <f>S30</f>
        <v>11250</v>
      </c>
      <c r="T22" s="14" t="s">
        <v>17</v>
      </c>
      <c r="U22" s="14" t="str">
        <f>T22</f>
        <v> </v>
      </c>
      <c r="V22" s="14">
        <f>V33</f>
        <v>1159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7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7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7"/>
      <c r="L25" s="17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17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7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7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7"/>
      <c r="M30" s="18"/>
      <c r="N30" s="18"/>
      <c r="O30" s="18"/>
      <c r="P30" s="18"/>
      <c r="Q30" s="18"/>
      <c r="R30" s="18"/>
      <c r="S30" s="18">
        <v>11250</v>
      </c>
      <c r="T30" s="18"/>
      <c r="U30" s="18"/>
      <c r="V30" s="18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7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19"/>
      <c r="L32" s="17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42</v>
      </c>
      <c r="B33" s="3"/>
      <c r="C33" s="3"/>
      <c r="D33" s="3"/>
      <c r="E33" s="3"/>
      <c r="F33" s="3"/>
      <c r="G33" s="3"/>
      <c r="H33" s="3"/>
      <c r="I33" s="3"/>
      <c r="J33" s="4"/>
      <c r="K33" s="19"/>
      <c r="L33" s="17">
        <f>L11*0.38</f>
        <v>212.116</v>
      </c>
      <c r="M33" s="18"/>
      <c r="N33" s="18">
        <v>2850</v>
      </c>
      <c r="O33" s="18"/>
      <c r="P33" s="18"/>
      <c r="Q33" s="18"/>
      <c r="R33" s="18">
        <v>4200</v>
      </c>
      <c r="S33" s="18"/>
      <c r="T33" s="18"/>
      <c r="U33" s="18"/>
      <c r="V33" s="18">
        <v>1159</v>
      </c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7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7"/>
      <c r="L35" s="17"/>
      <c r="M35" s="18">
        <v>110</v>
      </c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SUM(K16:K35)</f>
        <v>4198.464</v>
      </c>
      <c r="L36" s="14">
        <f>L16+L17+L18+L19+L21+L22</f>
        <v>4410.58</v>
      </c>
      <c r="M36" s="14">
        <f>M16+M17+M18+M19+M21+M22</f>
        <v>4308.464</v>
      </c>
      <c r="N36" s="14">
        <f>N16+N17+N18+N19+N21+N22</f>
        <v>7048.464</v>
      </c>
      <c r="O36" s="14">
        <f>O16+O17+O18+O19+O21</f>
        <v>4343.5960000000005</v>
      </c>
      <c r="P36" s="14">
        <f>O36</f>
        <v>4343.5960000000005</v>
      </c>
      <c r="Q36" s="14">
        <f>Q16+Q17+Q18+Q19+Q20+Q21</f>
        <v>4617.1140000000005</v>
      </c>
      <c r="R36" s="14">
        <f>R16+R17+R18+R19+R20+R21+R22</f>
        <v>8817.114000000001</v>
      </c>
      <c r="S36" s="14">
        <f>S16+S17+S18+S19+S21+S22</f>
        <v>15593.596000000001</v>
      </c>
      <c r="T36" s="14">
        <f>T16+T17+T18+T19+T21</f>
        <v>4343.5960000000005</v>
      </c>
      <c r="U36" s="14">
        <f>U16+U17+U19+U21</f>
        <v>3483.9680000000003</v>
      </c>
      <c r="V36" s="14">
        <f>V16+V17+V19+V21+V22</f>
        <v>4709.639999999999</v>
      </c>
    </row>
    <row r="38" spans="21:22" ht="12.75">
      <c r="U38" s="20"/>
      <c r="V38" s="16">
        <f>V10+V14-V36</f>
        <v>7582.581999999989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2015-05-13T05:44:24Z</cp:lastPrinted>
  <dcterms:created xsi:type="dcterms:W3CDTF">2012-04-11T04:13:08Z</dcterms:created>
  <dcterms:modified xsi:type="dcterms:W3CDTF">2020-01-14T12:08:25Z</dcterms:modified>
  <cp:category/>
  <cp:version/>
  <cp:contentType/>
  <cp:contentStatus/>
</cp:coreProperties>
</file>