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<sst xmlns="http://schemas.openxmlformats.org/spreadsheetml/2006/main" count="47" uniqueCount="44">
  <si>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</si>
  <si>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</si>
  <si>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</si>
  <si>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</si>
  <si>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</si>
  <si>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</si>
  <si>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</si>
  <si>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</si>
  <si>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</si>
  <si>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</si>
  <si>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</si>
  <si>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</si>
  <si>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</si>
  <si>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</si>
  <si>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</si>
  <si>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</si>
  <si>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</si>
  <si>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</si>
  <si>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</si>
  <si>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</si>
  <si>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</si>
  <si>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</si>
  <si>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</si>
  <si>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</si>
  <si>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</si>
  <si>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</si>
  <si>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</si>
  <si>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</si>
  <si>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</si>
  <si>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</si>
  <si>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</si>
  <si>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</si>
  <si>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</si>
  <si>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</si>
  <si>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</si>
  <si>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</si>
  <si>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</si>
  <si>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</si>
  <si>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</si>
  <si>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5 ул. Мира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</si>
  <si>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</si>
  <si>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</si>
  <si>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</si>
  <si>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к. Прочие работы  (реестр) (экспертиза)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</si>
</sst>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E2">
      <selection activeCell="V39" sqref="V39"/>
    </sheetView>
  </sheetViews>
  <sheetFormatPr defaultColWidth="9.00390625" defaultRowHeight="12.75"/>
  <cols>
    <col min="10" max="10" width="7.125" style="0" customWidth="1"/>
    <col min="22" max="22" width="9.625" style="0" customWidth="1"/>
    <col min="33" max="33" width="18.37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39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7" t="s">
        <v>17</v>
      </c>
    </row>
    <row r="5" ht="12.75">
      <c r="E5" s="16" t="s">
        <v>42</v>
      </c>
    </row>
    <row r="6" ht="12.75">
      <c r="AH6" s="15"/>
    </row>
    <row r="8" spans="11:22" ht="12.75">
      <c r="K8" t="s">
        <v>26</v>
      </c>
      <c r="L8" t="s">
        <v>27</v>
      </c>
      <c r="M8" t="s">
        <v>28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29</v>
      </c>
      <c r="U8" t="s">
        <v>15</v>
      </c>
      <c r="V8" t="s">
        <v>16</v>
      </c>
    </row>
    <row r="9" spans="1:22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2" ht="15">
      <c r="A10" s="2" t="s">
        <v>32</v>
      </c>
      <c r="B10" s="3"/>
      <c r="C10" s="3"/>
      <c r="D10" s="3"/>
      <c r="E10" s="3"/>
      <c r="F10" s="3"/>
      <c r="G10" s="3"/>
      <c r="H10" s="3"/>
      <c r="I10" s="3"/>
      <c r="J10" s="4"/>
      <c r="K10" s="14">
        <v>18160</v>
      </c>
      <c r="L10" s="14">
        <f aca="true" t="shared" si="0" ref="L10:Q10">K10+K14-K36</f>
        <v>19208.648</v>
      </c>
      <c r="M10" s="14">
        <f t="shared" si="0"/>
        <v>20257.296000000002</v>
      </c>
      <c r="N10" s="14">
        <f t="shared" si="0"/>
        <v>21165.944000000003</v>
      </c>
      <c r="O10" s="14">
        <f t="shared" si="0"/>
        <v>22214.592000000004</v>
      </c>
      <c r="P10" s="14">
        <f t="shared" si="0"/>
        <v>23598.464000000004</v>
      </c>
      <c r="Q10" s="14">
        <f t="shared" si="0"/>
        <v>20012.336000000003</v>
      </c>
      <c r="R10" s="14">
        <f>Q10+Q14-Q36</f>
        <v>21118.084000000003</v>
      </c>
      <c r="S10" s="14">
        <f>R10+R14-R36</f>
        <v>17253.832000000002</v>
      </c>
      <c r="T10" s="14">
        <f>S10+S14-S36</f>
        <v>18637.704</v>
      </c>
      <c r="U10" s="14">
        <f>T10+T14-T36</f>
        <v>10021.576000000001</v>
      </c>
      <c r="V10" s="14">
        <f>U10++U14-U36</f>
        <v>11405.448</v>
      </c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567.6</v>
      </c>
      <c r="L11" s="11">
        <f>K11</f>
        <v>567.6</v>
      </c>
      <c r="M11" s="11">
        <f>L11</f>
        <v>567.6</v>
      </c>
      <c r="N11" s="11">
        <f aca="true" t="shared" si="1" ref="N11:P12">M11</f>
        <v>567.6</v>
      </c>
      <c r="O11" s="11">
        <f t="shared" si="1"/>
        <v>567.6</v>
      </c>
      <c r="P11" s="11">
        <f t="shared" si="1"/>
        <v>567.6</v>
      </c>
      <c r="Q11" s="11">
        <f aca="true" t="shared" si="2" ref="Q11:R14">P11</f>
        <v>567.6</v>
      </c>
      <c r="R11" s="11">
        <f t="shared" si="2"/>
        <v>567.6</v>
      </c>
      <c r="S11" s="11">
        <f aca="true" t="shared" si="3" ref="S11:T14">R11</f>
        <v>567.6</v>
      </c>
      <c r="T11" s="11">
        <f t="shared" si="3"/>
        <v>567.6</v>
      </c>
      <c r="U11" s="11">
        <f>T11</f>
        <v>567.6</v>
      </c>
      <c r="V11" s="11">
        <f>U11</f>
        <v>567.6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16</v>
      </c>
      <c r="L12" s="13">
        <f>K12</f>
        <v>16</v>
      </c>
      <c r="M12" s="13">
        <f>L12</f>
        <v>16</v>
      </c>
      <c r="N12" s="13">
        <f t="shared" si="1"/>
        <v>16</v>
      </c>
      <c r="O12" s="13">
        <f t="shared" si="1"/>
        <v>16</v>
      </c>
      <c r="P12" s="13">
        <f t="shared" si="1"/>
        <v>16</v>
      </c>
      <c r="Q12" s="13">
        <f t="shared" si="2"/>
        <v>16</v>
      </c>
      <c r="R12" s="13">
        <f t="shared" si="2"/>
        <v>16</v>
      </c>
      <c r="S12" s="13">
        <f t="shared" si="3"/>
        <v>16</v>
      </c>
      <c r="T12" s="13">
        <f t="shared" si="3"/>
        <v>16</v>
      </c>
      <c r="U12" s="13">
        <f>T12</f>
        <v>16</v>
      </c>
      <c r="V12" s="13">
        <f>U12</f>
        <v>16</v>
      </c>
    </row>
    <row r="13" spans="1:22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2">
        <v>9.65</v>
      </c>
      <c r="L13" s="12">
        <v>9.65</v>
      </c>
      <c r="M13" s="12">
        <v>9.65</v>
      </c>
      <c r="N13" s="12">
        <v>9.65</v>
      </c>
      <c r="O13" s="13">
        <v>10.5</v>
      </c>
      <c r="P13" s="13">
        <f>O13</f>
        <v>10.5</v>
      </c>
      <c r="Q13" s="13">
        <f t="shared" si="2"/>
        <v>10.5</v>
      </c>
      <c r="R13" s="13">
        <f t="shared" si="2"/>
        <v>10.5</v>
      </c>
      <c r="S13" s="13">
        <f t="shared" si="3"/>
        <v>10.5</v>
      </c>
      <c r="T13" s="13">
        <f t="shared" si="3"/>
        <v>10.5</v>
      </c>
      <c r="U13" s="12">
        <v>8.96</v>
      </c>
      <c r="V13" s="12">
        <v>9.98</v>
      </c>
    </row>
    <row r="14" spans="1:22" ht="15">
      <c r="A14" s="2" t="s">
        <v>33</v>
      </c>
      <c r="B14" s="3"/>
      <c r="C14" s="3"/>
      <c r="D14" s="3"/>
      <c r="E14" s="3"/>
      <c r="F14" s="3"/>
      <c r="G14" s="3"/>
      <c r="H14" s="3"/>
      <c r="I14" s="3"/>
      <c r="J14" s="4"/>
      <c r="K14" s="14">
        <v>5477</v>
      </c>
      <c r="L14" s="14">
        <v>5477</v>
      </c>
      <c r="M14" s="14">
        <v>5477</v>
      </c>
      <c r="N14" s="14">
        <v>5477</v>
      </c>
      <c r="O14" s="14">
        <f>O11*O13</f>
        <v>5959.8</v>
      </c>
      <c r="P14" s="14">
        <f>O14</f>
        <v>5959.8</v>
      </c>
      <c r="Q14" s="14">
        <f t="shared" si="2"/>
        <v>5959.8</v>
      </c>
      <c r="R14" s="14">
        <f t="shared" si="2"/>
        <v>5959.8</v>
      </c>
      <c r="S14" s="14">
        <f t="shared" si="3"/>
        <v>5959.8</v>
      </c>
      <c r="T14" s="14">
        <f t="shared" si="3"/>
        <v>5959.8</v>
      </c>
      <c r="U14" s="14">
        <f>U11*U13</f>
        <v>5085.696000000001</v>
      </c>
      <c r="V14" s="14">
        <f>V11*V13</f>
        <v>5664.648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5.75">
      <c r="A16" s="7" t="s">
        <v>25</v>
      </c>
      <c r="B16" s="3"/>
      <c r="C16" s="3"/>
      <c r="D16" s="3"/>
      <c r="E16" s="3"/>
      <c r="F16" s="3"/>
      <c r="G16" s="3"/>
      <c r="H16" s="3"/>
      <c r="I16" s="3"/>
      <c r="J16" s="4"/>
      <c r="K16" s="14">
        <f>K11*4.13</f>
        <v>2344.188</v>
      </c>
      <c r="L16" s="14">
        <f>K16</f>
        <v>2344.188</v>
      </c>
      <c r="M16" s="14">
        <f aca="true" t="shared" si="4" ref="M16:N19">L16</f>
        <v>2344.188</v>
      </c>
      <c r="N16" s="14">
        <f t="shared" si="4"/>
        <v>2344.188</v>
      </c>
      <c r="O16" s="14">
        <f>N11*4.34</f>
        <v>2463.384</v>
      </c>
      <c r="P16" s="14">
        <f aca="true" t="shared" si="5" ref="P16:U16">O16</f>
        <v>2463.384</v>
      </c>
      <c r="Q16" s="14">
        <f t="shared" si="5"/>
        <v>2463.384</v>
      </c>
      <c r="R16" s="14">
        <f t="shared" si="5"/>
        <v>2463.384</v>
      </c>
      <c r="S16" s="14">
        <f t="shared" si="5"/>
        <v>2463.384</v>
      </c>
      <c r="T16" s="14">
        <f t="shared" si="5"/>
        <v>2463.384</v>
      </c>
      <c r="U16" s="14">
        <f t="shared" si="5"/>
        <v>2463.384</v>
      </c>
      <c r="V16" s="14">
        <v>2520</v>
      </c>
    </row>
    <row r="17" spans="1:22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4">
        <f>P17</f>
        <v>397.32</v>
      </c>
      <c r="L17" s="14">
        <f>K17</f>
        <v>397.32</v>
      </c>
      <c r="M17" s="14">
        <f t="shared" si="4"/>
        <v>397.32</v>
      </c>
      <c r="N17" s="14">
        <f t="shared" si="4"/>
        <v>397.32</v>
      </c>
      <c r="O17" s="14">
        <f>O11*0.7</f>
        <v>397.32</v>
      </c>
      <c r="P17" s="14">
        <f aca="true" t="shared" si="6" ref="P17:Q21">O17</f>
        <v>397.32</v>
      </c>
      <c r="Q17" s="14">
        <f t="shared" si="6"/>
        <v>397.32</v>
      </c>
      <c r="R17" s="14">
        <f aca="true" t="shared" si="7" ref="R17:S20">Q17</f>
        <v>397.32</v>
      </c>
      <c r="S17" s="14">
        <f t="shared" si="7"/>
        <v>397.32</v>
      </c>
      <c r="T17" s="14">
        <f>S17</f>
        <v>397.32</v>
      </c>
      <c r="U17" s="14">
        <f>T17</f>
        <v>397.32</v>
      </c>
      <c r="V17" s="14">
        <v>409</v>
      </c>
    </row>
    <row r="18" spans="1:22" ht="15.75">
      <c r="A18" s="7" t="s">
        <v>22</v>
      </c>
      <c r="B18" s="3"/>
      <c r="C18" s="3"/>
      <c r="D18" s="3"/>
      <c r="E18" s="3"/>
      <c r="F18" s="3"/>
      <c r="G18" s="3"/>
      <c r="H18" s="3"/>
      <c r="I18" s="3"/>
      <c r="J18" s="4"/>
      <c r="K18" s="14">
        <f>K11*1.54</f>
        <v>874.104</v>
      </c>
      <c r="L18" s="14">
        <f>K18</f>
        <v>874.104</v>
      </c>
      <c r="M18" s="14">
        <f t="shared" si="4"/>
        <v>874.104</v>
      </c>
      <c r="N18" s="14">
        <f t="shared" si="4"/>
        <v>874.104</v>
      </c>
      <c r="O18" s="14">
        <f>N18</f>
        <v>874.104</v>
      </c>
      <c r="P18" s="14">
        <f t="shared" si="6"/>
        <v>874.104</v>
      </c>
      <c r="Q18" s="14">
        <f t="shared" si="6"/>
        <v>874.104</v>
      </c>
      <c r="R18" s="14">
        <f t="shared" si="7"/>
        <v>874.104</v>
      </c>
      <c r="S18" s="14">
        <f t="shared" si="7"/>
        <v>874.104</v>
      </c>
      <c r="T18" s="14">
        <f>S18</f>
        <v>874.104</v>
      </c>
      <c r="U18" s="14" t="s">
        <v>17</v>
      </c>
      <c r="V18" s="14" t="str">
        <f>U18</f>
        <v> </v>
      </c>
    </row>
    <row r="19" spans="1:22" ht="15.75">
      <c r="A19" s="7" t="s">
        <v>23</v>
      </c>
      <c r="B19" s="3"/>
      <c r="C19" s="3"/>
      <c r="D19" s="3"/>
      <c r="E19" s="3"/>
      <c r="F19" s="3"/>
      <c r="G19" s="3"/>
      <c r="H19" s="3"/>
      <c r="I19" s="3"/>
      <c r="J19" s="4"/>
      <c r="K19" s="14">
        <f>K11</f>
        <v>567.6</v>
      </c>
      <c r="L19" s="14">
        <f>K19</f>
        <v>567.6</v>
      </c>
      <c r="M19" s="14">
        <f t="shared" si="4"/>
        <v>567.6</v>
      </c>
      <c r="N19" s="14">
        <f t="shared" si="4"/>
        <v>567.6</v>
      </c>
      <c r="O19" s="14">
        <f>N19</f>
        <v>567.6</v>
      </c>
      <c r="P19" s="14">
        <f t="shared" si="6"/>
        <v>567.6</v>
      </c>
      <c r="Q19" s="14">
        <f t="shared" si="6"/>
        <v>567.6</v>
      </c>
      <c r="R19" s="14">
        <f t="shared" si="7"/>
        <v>567.6</v>
      </c>
      <c r="S19" s="14">
        <f t="shared" si="7"/>
        <v>567.6</v>
      </c>
      <c r="T19" s="14">
        <f>S19</f>
        <v>567.6</v>
      </c>
      <c r="U19" s="14">
        <f>T19</f>
        <v>567.6</v>
      </c>
      <c r="V19" s="14">
        <f>U19</f>
        <v>567.6</v>
      </c>
    </row>
    <row r="20" spans="1:22" ht="15.75">
      <c r="A20" s="7" t="s">
        <v>24</v>
      </c>
      <c r="B20" s="3"/>
      <c r="C20" s="3"/>
      <c r="D20" s="3"/>
      <c r="E20" s="3"/>
      <c r="F20" s="3"/>
      <c r="G20" s="3"/>
      <c r="H20" s="3"/>
      <c r="I20" s="3"/>
      <c r="J20" s="4"/>
      <c r="K20" s="13"/>
      <c r="L20" s="14"/>
      <c r="M20" s="14"/>
      <c r="N20" s="14"/>
      <c r="O20" s="14"/>
      <c r="P20" s="14"/>
      <c r="Q20" s="14">
        <f>Q11*0.49</f>
        <v>278.124</v>
      </c>
      <c r="R20" s="14">
        <f t="shared" si="7"/>
        <v>278.124</v>
      </c>
      <c r="S20" s="14" t="s">
        <v>17</v>
      </c>
      <c r="T20" s="14" t="str">
        <f>S20</f>
        <v> </v>
      </c>
      <c r="U20" s="14" t="str">
        <f>T20</f>
        <v> </v>
      </c>
      <c r="V20" s="14" t="str">
        <f>U20</f>
        <v> </v>
      </c>
    </row>
    <row r="21" spans="1:22" ht="15.75">
      <c r="A21" s="7" t="s">
        <v>40</v>
      </c>
      <c r="B21" s="3"/>
      <c r="C21" s="3"/>
      <c r="D21" s="3"/>
      <c r="E21" s="3"/>
      <c r="F21" s="3"/>
      <c r="G21" s="3"/>
      <c r="H21" s="3"/>
      <c r="I21" s="3"/>
      <c r="J21" s="4"/>
      <c r="K21" s="14">
        <f>K11*0.15</f>
        <v>85.14</v>
      </c>
      <c r="L21" s="14">
        <f>L11*0.15</f>
        <v>85.14</v>
      </c>
      <c r="M21" s="14">
        <f>M11*0.15</f>
        <v>85.14</v>
      </c>
      <c r="N21" s="14">
        <f>N11*0.15</f>
        <v>85.14</v>
      </c>
      <c r="O21" s="14">
        <f>O11*0.2</f>
        <v>113.52000000000001</v>
      </c>
      <c r="P21" s="14">
        <f t="shared" si="6"/>
        <v>113.52000000000001</v>
      </c>
      <c r="Q21" s="14">
        <f t="shared" si="6"/>
        <v>113.52000000000001</v>
      </c>
      <c r="R21" s="14">
        <f>Q21</f>
        <v>113.52000000000001</v>
      </c>
      <c r="S21" s="14">
        <f>R21</f>
        <v>113.52000000000001</v>
      </c>
      <c r="T21" s="14">
        <f>S21</f>
        <v>113.52000000000001</v>
      </c>
      <c r="U21" s="14">
        <f>T21</f>
        <v>113.52000000000001</v>
      </c>
      <c r="V21" s="14">
        <f>U21</f>
        <v>113.52000000000001</v>
      </c>
    </row>
    <row r="22" spans="1:22" ht="15.75">
      <c r="A22" s="7" t="s">
        <v>41</v>
      </c>
      <c r="B22" s="6"/>
      <c r="C22" s="6"/>
      <c r="D22" s="6"/>
      <c r="E22" s="6"/>
      <c r="F22" s="6"/>
      <c r="G22" s="6"/>
      <c r="H22" s="6"/>
      <c r="I22" s="3"/>
      <c r="J22" s="4"/>
      <c r="K22" s="14">
        <f>K32</f>
        <v>160</v>
      </c>
      <c r="L22" s="14">
        <f>L32</f>
        <v>160</v>
      </c>
      <c r="M22" s="14">
        <f>M32+M35</f>
        <v>300</v>
      </c>
      <c r="N22" s="14">
        <f>N32</f>
        <v>160</v>
      </c>
      <c r="O22" s="14">
        <f>O32</f>
        <v>160</v>
      </c>
      <c r="P22" s="14">
        <f>P27+P32</f>
        <v>5130</v>
      </c>
      <c r="Q22" s="14">
        <f>Q32</f>
        <v>160</v>
      </c>
      <c r="R22" s="14">
        <f>R27+R32</f>
        <v>5130</v>
      </c>
      <c r="S22" s="14">
        <f>S32</f>
        <v>160</v>
      </c>
      <c r="T22" s="14">
        <f>T32+T35</f>
        <v>10160</v>
      </c>
      <c r="U22" s="14">
        <f>U32</f>
        <v>160</v>
      </c>
      <c r="V22" s="14">
        <f>V27+V32</f>
        <v>1154</v>
      </c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0"/>
      <c r="L23" s="18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0"/>
      <c r="L24" s="18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8"/>
      <c r="L25" s="18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5">
      <c r="A26" s="2" t="s">
        <v>34</v>
      </c>
      <c r="B26" s="3"/>
      <c r="C26" s="3"/>
      <c r="D26" s="3"/>
      <c r="E26" s="3"/>
      <c r="F26" s="3"/>
      <c r="G26" s="3"/>
      <c r="H26" s="3"/>
      <c r="I26" s="3"/>
      <c r="J26" s="4"/>
      <c r="K26" s="20"/>
      <c r="L26" s="18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0"/>
      <c r="L27" s="18"/>
      <c r="M27" s="19"/>
      <c r="N27" s="19"/>
      <c r="O27" s="19"/>
      <c r="P27" s="19">
        <v>4970</v>
      </c>
      <c r="Q27" s="19"/>
      <c r="R27" s="19">
        <v>4970</v>
      </c>
      <c r="S27" s="19"/>
      <c r="T27" s="19"/>
      <c r="U27" s="19"/>
      <c r="V27" s="19">
        <v>994</v>
      </c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0"/>
      <c r="L28" s="18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">
      <c r="A29" s="2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20"/>
      <c r="L29" s="18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0"/>
      <c r="L30" s="18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20"/>
      <c r="L31" s="18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>
      <c r="A32" s="2" t="s">
        <v>36</v>
      </c>
      <c r="B32" s="3"/>
      <c r="C32" s="3"/>
      <c r="D32" s="3"/>
      <c r="E32" s="3"/>
      <c r="F32" s="3"/>
      <c r="G32" s="3"/>
      <c r="H32" s="3"/>
      <c r="I32" s="3"/>
      <c r="J32" s="4"/>
      <c r="K32" s="20">
        <v>160</v>
      </c>
      <c r="L32" s="18">
        <f aca="true" t="shared" si="8" ref="L32:Q32">K32</f>
        <v>160</v>
      </c>
      <c r="M32" s="19">
        <f t="shared" si="8"/>
        <v>160</v>
      </c>
      <c r="N32" s="19">
        <f t="shared" si="8"/>
        <v>160</v>
      </c>
      <c r="O32" s="19">
        <f t="shared" si="8"/>
        <v>160</v>
      </c>
      <c r="P32" s="19">
        <f t="shared" si="8"/>
        <v>160</v>
      </c>
      <c r="Q32" s="19">
        <f t="shared" si="8"/>
        <v>160</v>
      </c>
      <c r="R32" s="19">
        <f>Q32</f>
        <v>160</v>
      </c>
      <c r="S32" s="19">
        <f>R32</f>
        <v>160</v>
      </c>
      <c r="T32" s="19">
        <f>S32</f>
        <v>160</v>
      </c>
      <c r="U32" s="19">
        <f>T32</f>
        <v>160</v>
      </c>
      <c r="V32" s="19">
        <f>U32</f>
        <v>160</v>
      </c>
    </row>
    <row r="33" spans="1:22" ht="15">
      <c r="A33" s="2" t="s">
        <v>37</v>
      </c>
      <c r="B33" s="3"/>
      <c r="C33" s="3"/>
      <c r="D33" s="3"/>
      <c r="E33" s="3"/>
      <c r="F33" s="3"/>
      <c r="G33" s="3"/>
      <c r="H33" s="3"/>
      <c r="I33" s="3"/>
      <c r="J33" s="4"/>
      <c r="K33" s="20"/>
      <c r="L33" s="18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5">
      <c r="A34" s="2" t="s">
        <v>38</v>
      </c>
      <c r="B34" s="3"/>
      <c r="C34" s="3"/>
      <c r="D34" s="3"/>
      <c r="E34" s="3"/>
      <c r="F34" s="3"/>
      <c r="G34" s="3"/>
      <c r="H34" s="3"/>
      <c r="I34" s="3"/>
      <c r="J34" s="4"/>
      <c r="K34" s="20"/>
      <c r="L34" s="18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8"/>
      <c r="L35" s="18"/>
      <c r="M35" s="19">
        <v>140</v>
      </c>
      <c r="N35" s="19"/>
      <c r="O35" s="19"/>
      <c r="P35" s="19"/>
      <c r="Q35" s="19"/>
      <c r="R35" s="19"/>
      <c r="S35" s="19"/>
      <c r="T35" s="19">
        <v>10000</v>
      </c>
      <c r="U35" s="19"/>
      <c r="V35" s="19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K16+K17+K18+K19+K21+K22</f>
        <v>4428.352000000001</v>
      </c>
      <c r="L36" s="14">
        <f>K36</f>
        <v>4428.352000000001</v>
      </c>
      <c r="M36" s="14">
        <f>M16+M17+M18+M19+M21+M22</f>
        <v>4568.352000000001</v>
      </c>
      <c r="N36" s="14">
        <f>L36</f>
        <v>4428.352000000001</v>
      </c>
      <c r="O36" s="14">
        <f>O16+O17+O18+O19+O21+O22</f>
        <v>4575.928000000001</v>
      </c>
      <c r="P36" s="14">
        <f>P16+P17+P18+P19+P21+P22</f>
        <v>9545.928</v>
      </c>
      <c r="Q36" s="14">
        <f>Q16+Q17+Q18+Q19+Q20+Q21+Q22</f>
        <v>4854.052000000001</v>
      </c>
      <c r="R36" s="14">
        <f>R16+R17+R18+R19+R20+R21+R22</f>
        <v>9824.052</v>
      </c>
      <c r="S36" s="14">
        <f>S16+S17+S18+S19+S21+S22</f>
        <v>4575.928000000001</v>
      </c>
      <c r="T36" s="14">
        <f>T16+T17+T18+T19+T21+T22</f>
        <v>14575.928</v>
      </c>
      <c r="U36" s="14">
        <f>U16+U17+U19+U21+U22</f>
        <v>3701.824</v>
      </c>
      <c r="V36" s="14">
        <f>V16+V17+V19+V21+V22</f>
        <v>4764.12</v>
      </c>
    </row>
    <row r="38" spans="21:22" ht="12.75">
      <c r="U38" s="21"/>
      <c r="V38" s="17">
        <f>V10+V14-V36</f>
        <v>12305.976000000002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2014-02-10T06:56:42Z</cp:lastPrinted>
  <dcterms:created xsi:type="dcterms:W3CDTF">2012-04-11T04:13:08Z</dcterms:created>
  <dcterms:modified xsi:type="dcterms:W3CDTF">2020-01-14T12:06:04Z</dcterms:modified>
  <cp:category/>
  <cp:version/>
  <cp:contentType/>
  <cp:contentStatus/>
</cp:coreProperties>
</file>