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<sst xmlns="http://schemas.openxmlformats.org/spreadsheetml/2006/main" count="46" uniqueCount="44">
  <si>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</si>
  <si>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</si>
  <si>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</si>
  <si>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</si>
  <si>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</si>
  <si>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</si>
  <si>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</si>
  <si>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</si>
  <si>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</si>
  <si>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</si>
  <si>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</si>
  <si>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</si>
  <si>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</si>
  <si>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</si>
  <si>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</si>
  <si>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</si>
  <si>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</si>
  <si>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</si>
  <si>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</si>
  <si>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</si>
  <si>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</si>
  <si>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</si>
  <si>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</si>
  <si>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</si>
  <si>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</si>
  <si>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</si>
  <si>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</si>
  <si>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</si>
  <si>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</si>
  <si>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</si>
  <si>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</si>
  <si>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</si>
  <si>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</si>
  <si>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</si>
  <si>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</si>
  <si>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</si>
  <si>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</si>
  <si>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</si>
  <si>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</si>
  <si>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</si>
  <si>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</si>
  <si>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</si>
  <si>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(снег)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</si>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</sst>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G2">
      <selection activeCell="V39" sqref="V39"/>
    </sheetView>
  </sheetViews>
  <sheetFormatPr defaultColWidth="9.00390625" defaultRowHeight="12.75"/>
  <cols>
    <col min="10" max="10" width="7.875" style="0" customWidth="1"/>
    <col min="22" max="22" width="8.875" style="0" customWidth="1"/>
    <col min="33" max="33" width="19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/>
    </row>
    <row r="5" spans="5:34" ht="12.75">
      <c r="E5" s="16" t="s">
        <v>41</v>
      </c>
      <c r="AH5" s="17" t="s">
        <v>17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5">
        <v>11777</v>
      </c>
      <c r="L10" s="15">
        <f aca="true" t="shared" si="0" ref="L10:Q10">K10+K14-K36</f>
        <v>12335.98</v>
      </c>
      <c r="M10" s="15">
        <f t="shared" si="0"/>
        <v>12894.96</v>
      </c>
      <c r="N10" s="15">
        <f t="shared" si="0"/>
        <v>13545.383999999998</v>
      </c>
      <c r="O10" s="15">
        <f t="shared" si="0"/>
        <v>14295.807999999997</v>
      </c>
      <c r="P10" s="15">
        <f t="shared" si="0"/>
        <v>14915.481999999996</v>
      </c>
      <c r="Q10" s="15">
        <f t="shared" si="0"/>
        <v>15535.155999999995</v>
      </c>
      <c r="R10" s="15">
        <f>Q10+Q14-Q36</f>
        <v>16154.691999999994</v>
      </c>
      <c r="S10" s="15">
        <f>R10+R14-R36</f>
        <v>16774.227999999996</v>
      </c>
      <c r="T10" s="15">
        <f>S10+S14-S36</f>
        <v>17640.763999999996</v>
      </c>
      <c r="U10" s="15">
        <f>T10+T14-T36</f>
        <v>18507.299999999996</v>
      </c>
      <c r="V10" s="15">
        <f>U10+U14-U36</f>
        <v>19373.835999999996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503.8</v>
      </c>
      <c r="L11" s="12">
        <f aca="true" t="shared" si="1" ref="L11:O12">K11</f>
        <v>503.8</v>
      </c>
      <c r="M11" s="12">
        <f t="shared" si="1"/>
        <v>503.8</v>
      </c>
      <c r="N11" s="12">
        <f t="shared" si="1"/>
        <v>503.8</v>
      </c>
      <c r="O11" s="12">
        <f t="shared" si="1"/>
        <v>503.8</v>
      </c>
      <c r="P11" s="12">
        <f aca="true" t="shared" si="2" ref="P11:Q14">O11</f>
        <v>503.8</v>
      </c>
      <c r="Q11" s="12">
        <f t="shared" si="2"/>
        <v>503.8</v>
      </c>
      <c r="R11" s="12">
        <f aca="true" t="shared" si="3" ref="R11:S14">Q11</f>
        <v>503.8</v>
      </c>
      <c r="S11" s="12">
        <f t="shared" si="3"/>
        <v>503.8</v>
      </c>
      <c r="T11" s="12">
        <f aca="true" t="shared" si="4" ref="T11:U14">S11</f>
        <v>503.8</v>
      </c>
      <c r="U11" s="12">
        <f t="shared" si="4"/>
        <v>503.8</v>
      </c>
      <c r="V11" s="12">
        <f>U11</f>
        <v>503.8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 t="shared" si="1"/>
        <v>12</v>
      </c>
      <c r="M12" s="14">
        <f t="shared" si="1"/>
        <v>12</v>
      </c>
      <c r="N12" s="14">
        <f t="shared" si="1"/>
        <v>12</v>
      </c>
      <c r="O12" s="14">
        <f t="shared" si="1"/>
        <v>12</v>
      </c>
      <c r="P12" s="14">
        <f t="shared" si="2"/>
        <v>12</v>
      </c>
      <c r="Q12" s="14">
        <f t="shared" si="2"/>
        <v>12</v>
      </c>
      <c r="R12" s="14">
        <f t="shared" si="3"/>
        <v>12</v>
      </c>
      <c r="S12" s="14">
        <f t="shared" si="3"/>
        <v>12</v>
      </c>
      <c r="T12" s="14">
        <f t="shared" si="4"/>
        <v>12</v>
      </c>
      <c r="U12" s="14">
        <f t="shared" si="4"/>
        <v>12</v>
      </c>
      <c r="V12" s="14">
        <f>U12</f>
        <v>12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v>9.01</v>
      </c>
      <c r="M13" s="13">
        <v>9.01</v>
      </c>
      <c r="N13" s="13">
        <v>9.01</v>
      </c>
      <c r="O13" s="13">
        <v>9.5</v>
      </c>
      <c r="P13" s="13">
        <f t="shared" si="2"/>
        <v>9.5</v>
      </c>
      <c r="Q13" s="13">
        <f t="shared" si="2"/>
        <v>9.5</v>
      </c>
      <c r="R13" s="13">
        <f t="shared" si="3"/>
        <v>9.5</v>
      </c>
      <c r="S13" s="13">
        <f t="shared" si="3"/>
        <v>9.5</v>
      </c>
      <c r="T13" s="13">
        <f t="shared" si="4"/>
        <v>9.5</v>
      </c>
      <c r="U13" s="13">
        <v>7.96</v>
      </c>
      <c r="V13" s="13">
        <v>9.21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5">
        <v>4539</v>
      </c>
      <c r="L14" s="15">
        <v>4539</v>
      </c>
      <c r="M14" s="15">
        <v>4539</v>
      </c>
      <c r="N14" s="15">
        <v>4539</v>
      </c>
      <c r="O14" s="15">
        <f>O11*O13</f>
        <v>4786.1</v>
      </c>
      <c r="P14" s="15">
        <f t="shared" si="2"/>
        <v>4786.1</v>
      </c>
      <c r="Q14" s="15">
        <f t="shared" si="2"/>
        <v>4786.1</v>
      </c>
      <c r="R14" s="15">
        <f t="shared" si="3"/>
        <v>4786.1</v>
      </c>
      <c r="S14" s="15">
        <f t="shared" si="3"/>
        <v>4786.1</v>
      </c>
      <c r="T14" s="15">
        <f t="shared" si="4"/>
        <v>4786.1</v>
      </c>
      <c r="U14" s="15">
        <f>U11*U13</f>
        <v>4010.248</v>
      </c>
      <c r="V14" s="15">
        <f>V11*V13</f>
        <v>4639.9980000000005</v>
      </c>
    </row>
    <row r="15" spans="1:22" ht="15.75">
      <c r="A15" s="2"/>
      <c r="B15" s="7" t="s">
        <v>2</v>
      </c>
      <c r="C15" s="7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5.75">
      <c r="A16" s="8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2080.694</v>
      </c>
      <c r="L16" s="15">
        <f aca="true" t="shared" si="5" ref="L16:M19">K16</f>
        <v>2080.694</v>
      </c>
      <c r="M16" s="15">
        <f t="shared" si="5"/>
        <v>2080.694</v>
      </c>
      <c r="N16" s="15">
        <f aca="true" t="shared" si="6" ref="N16:S16">M16</f>
        <v>2080.694</v>
      </c>
      <c r="O16" s="15">
        <f>O11*4.34</f>
        <v>2186.492</v>
      </c>
      <c r="P16" s="15">
        <f t="shared" si="6"/>
        <v>2186.492</v>
      </c>
      <c r="Q16" s="15">
        <f t="shared" si="6"/>
        <v>2186.492</v>
      </c>
      <c r="R16" s="15">
        <f t="shared" si="6"/>
        <v>2186.492</v>
      </c>
      <c r="S16" s="15">
        <f t="shared" si="6"/>
        <v>2186.492</v>
      </c>
      <c r="T16" s="15">
        <f aca="true" t="shared" si="7" ref="T16:T21">S16</f>
        <v>2186.492</v>
      </c>
      <c r="U16" s="15">
        <f>T16</f>
        <v>2186.492</v>
      </c>
      <c r="V16" s="15">
        <v>2237</v>
      </c>
    </row>
    <row r="17" spans="1:22" ht="15.75">
      <c r="A17" s="8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O17</f>
        <v>352.65999999999997</v>
      </c>
      <c r="L17" s="15">
        <f t="shared" si="5"/>
        <v>352.65999999999997</v>
      </c>
      <c r="M17" s="15">
        <f t="shared" si="5"/>
        <v>352.65999999999997</v>
      </c>
      <c r="N17" s="15">
        <f>M17</f>
        <v>352.65999999999997</v>
      </c>
      <c r="O17" s="15">
        <f>O11*0.7</f>
        <v>352.65999999999997</v>
      </c>
      <c r="P17" s="15">
        <f aca="true" t="shared" si="8" ref="P17:Q21">O17</f>
        <v>352.65999999999997</v>
      </c>
      <c r="Q17" s="15">
        <f t="shared" si="8"/>
        <v>352.65999999999997</v>
      </c>
      <c r="R17" s="15">
        <f aca="true" t="shared" si="9" ref="R17:S20">Q17</f>
        <v>352.65999999999997</v>
      </c>
      <c r="S17" s="15">
        <f t="shared" si="9"/>
        <v>352.65999999999997</v>
      </c>
      <c r="T17" s="15">
        <f t="shared" si="7"/>
        <v>352.65999999999997</v>
      </c>
      <c r="U17" s="15">
        <f>T17</f>
        <v>352.65999999999997</v>
      </c>
      <c r="V17" s="15">
        <v>363</v>
      </c>
    </row>
    <row r="18" spans="1:22" ht="15.75">
      <c r="A18" s="8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775.8520000000001</v>
      </c>
      <c r="L18" s="15">
        <f t="shared" si="5"/>
        <v>775.8520000000001</v>
      </c>
      <c r="M18" s="15">
        <f t="shared" si="5"/>
        <v>775.8520000000001</v>
      </c>
      <c r="N18" s="15">
        <f>M18</f>
        <v>775.8520000000001</v>
      </c>
      <c r="O18" s="15">
        <f>N18</f>
        <v>775.8520000000001</v>
      </c>
      <c r="P18" s="15">
        <f t="shared" si="8"/>
        <v>775.8520000000001</v>
      </c>
      <c r="Q18" s="15">
        <f t="shared" si="8"/>
        <v>775.8520000000001</v>
      </c>
      <c r="R18" s="15">
        <f t="shared" si="9"/>
        <v>775.8520000000001</v>
      </c>
      <c r="S18" s="15">
        <f t="shared" si="9"/>
        <v>775.8520000000001</v>
      </c>
      <c r="T18" s="15">
        <f t="shared" si="7"/>
        <v>775.8520000000001</v>
      </c>
      <c r="U18" s="15">
        <v>0</v>
      </c>
      <c r="V18" s="15">
        <f>U18</f>
        <v>0</v>
      </c>
    </row>
    <row r="19" spans="1:22" ht="15.75">
      <c r="A19" s="8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503.8</v>
      </c>
      <c r="L19" s="15">
        <f t="shared" si="5"/>
        <v>503.8</v>
      </c>
      <c r="M19" s="15">
        <f t="shared" si="5"/>
        <v>503.8</v>
      </c>
      <c r="N19" s="15">
        <f>M19</f>
        <v>503.8</v>
      </c>
      <c r="O19" s="15">
        <f>N19</f>
        <v>503.8</v>
      </c>
      <c r="P19" s="15">
        <f t="shared" si="8"/>
        <v>503.8</v>
      </c>
      <c r="Q19" s="15">
        <f t="shared" si="8"/>
        <v>503.8</v>
      </c>
      <c r="R19" s="15">
        <f t="shared" si="9"/>
        <v>503.8</v>
      </c>
      <c r="S19" s="15">
        <f t="shared" si="9"/>
        <v>503.8</v>
      </c>
      <c r="T19" s="15">
        <f t="shared" si="7"/>
        <v>503.8</v>
      </c>
      <c r="U19" s="15">
        <f>T19</f>
        <v>503.8</v>
      </c>
      <c r="V19" s="15">
        <f>U19</f>
        <v>503.8</v>
      </c>
    </row>
    <row r="20" spans="1:22" ht="15.75">
      <c r="A20" s="8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O11*0.49</f>
        <v>246.862</v>
      </c>
      <c r="P20" s="15">
        <v>247</v>
      </c>
      <c r="Q20" s="15">
        <f>P20</f>
        <v>247</v>
      </c>
      <c r="R20" s="15">
        <f t="shared" si="9"/>
        <v>247</v>
      </c>
      <c r="S20" s="15" t="s">
        <v>17</v>
      </c>
      <c r="T20" s="15" t="str">
        <f t="shared" si="7"/>
        <v> </v>
      </c>
      <c r="U20" s="15" t="str">
        <f>T20</f>
        <v> </v>
      </c>
      <c r="V20" s="15" t="str">
        <f>U20</f>
        <v> </v>
      </c>
    </row>
    <row r="21" spans="1:22" ht="15.75">
      <c r="A21" s="8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5">
        <f>K11*0.15</f>
        <v>75.57</v>
      </c>
      <c r="L21" s="15">
        <f>L11*0.15</f>
        <v>75.57</v>
      </c>
      <c r="M21" s="15">
        <f>M11*0.15</f>
        <v>75.57</v>
      </c>
      <c r="N21" s="15">
        <f>N11*0.15</f>
        <v>75.57</v>
      </c>
      <c r="O21" s="15">
        <f>O11*0.2</f>
        <v>100.76</v>
      </c>
      <c r="P21" s="15">
        <f t="shared" si="8"/>
        <v>100.76</v>
      </c>
      <c r="Q21" s="15">
        <f t="shared" si="8"/>
        <v>100.76</v>
      </c>
      <c r="R21" s="15">
        <f>Q21</f>
        <v>100.76</v>
      </c>
      <c r="S21" s="15">
        <f>R21</f>
        <v>100.76</v>
      </c>
      <c r="T21" s="15">
        <f t="shared" si="7"/>
        <v>100.76</v>
      </c>
      <c r="U21" s="15">
        <f>T21</f>
        <v>100.76</v>
      </c>
      <c r="V21" s="15">
        <f>U21</f>
        <v>100.76</v>
      </c>
    </row>
    <row r="22" spans="1:22" ht="15.75">
      <c r="A22" s="8" t="s">
        <v>40</v>
      </c>
      <c r="B22" s="7"/>
      <c r="C22" s="7"/>
      <c r="D22" s="7"/>
      <c r="E22" s="7"/>
      <c r="F22" s="7"/>
      <c r="G22" s="7"/>
      <c r="H22" s="7"/>
      <c r="I22" s="3"/>
      <c r="J22" s="4"/>
      <c r="K22" s="15">
        <f>K33</f>
        <v>191.44400000000002</v>
      </c>
      <c r="L22" s="15">
        <f>L33</f>
        <v>191.44400000000002</v>
      </c>
      <c r="M22" s="15">
        <f>M35</f>
        <v>100</v>
      </c>
      <c r="N22" s="15"/>
      <c r="O22" s="15"/>
      <c r="P22" s="15"/>
      <c r="Q22" s="15"/>
      <c r="R22" s="15"/>
      <c r="S22" s="15"/>
      <c r="T22" s="15"/>
      <c r="U22" s="15"/>
      <c r="V22" s="15">
        <f>V27</f>
        <v>2982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1"/>
      <c r="K27" s="19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2982</v>
      </c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9" t="s">
        <v>8</v>
      </c>
      <c r="B30" s="10"/>
      <c r="C30" s="10"/>
      <c r="D30" s="10"/>
      <c r="E30" s="10"/>
      <c r="F30" s="10"/>
      <c r="G30" s="10"/>
      <c r="H30" s="10"/>
      <c r="I30" s="10"/>
      <c r="J30" s="11"/>
      <c r="K30" s="1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8">
        <f>K11*0.38</f>
        <v>191.44400000000002</v>
      </c>
      <c r="L33" s="6">
        <f>K33</f>
        <v>191.44400000000002</v>
      </c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6"/>
      <c r="M35" s="6">
        <v>100</v>
      </c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9" t="s">
        <v>9</v>
      </c>
      <c r="B36" s="10"/>
      <c r="C36" s="10"/>
      <c r="D36" s="10"/>
      <c r="E36" s="10"/>
      <c r="F36" s="10"/>
      <c r="G36" s="10"/>
      <c r="H36" s="10"/>
      <c r="I36" s="10"/>
      <c r="J36" s="11"/>
      <c r="K36" s="15">
        <f>K16+K17+K18+K19+K21+K22</f>
        <v>3980.0200000000004</v>
      </c>
      <c r="L36" s="15">
        <f>K36</f>
        <v>3980.0200000000004</v>
      </c>
      <c r="M36" s="15">
        <f>M16+M17+M18+M19+M21+M22</f>
        <v>3888.5760000000005</v>
      </c>
      <c r="N36" s="15">
        <f>N16+N17+N18+N19+N21</f>
        <v>3788.5760000000005</v>
      </c>
      <c r="O36" s="15">
        <f>O16+O17+O18+O19+O20+O21</f>
        <v>4166.426</v>
      </c>
      <c r="P36" s="15">
        <f>O36</f>
        <v>4166.426</v>
      </c>
      <c r="Q36" s="15">
        <f>Q16+Q17+Q18+Q19+Q20+Q21</f>
        <v>4166.564</v>
      </c>
      <c r="R36" s="15">
        <f>Q36</f>
        <v>4166.564</v>
      </c>
      <c r="S36" s="15">
        <f>S16+S17+S18+S19+S21</f>
        <v>3919.5640000000003</v>
      </c>
      <c r="T36" s="15">
        <f>S36</f>
        <v>3919.5640000000003</v>
      </c>
      <c r="U36" s="15">
        <f>U16+U17+U19+U21</f>
        <v>3143.7120000000004</v>
      </c>
      <c r="V36" s="15">
        <f>V16+V17+V19+V21+V22</f>
        <v>6186.56</v>
      </c>
    </row>
    <row r="38" spans="21:22" ht="12.75">
      <c r="U38" s="20"/>
      <c r="V38" s="17">
        <f>V10+V14-V36</f>
        <v>17827.273999999994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2014-02-07T08:13:04Z</cp:lastPrinted>
  <dcterms:created xsi:type="dcterms:W3CDTF">2012-04-11T04:13:08Z</dcterms:created>
  <dcterms:modified xsi:type="dcterms:W3CDTF">2020-01-14T10:32:00Z</dcterms:modified>
  <cp:category/>
  <cp:version/>
  <cp:contentType/>
  <cp:contentStatus/>
</cp:coreProperties>
</file>