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<sst xmlns="http://schemas.openxmlformats.org/spreadsheetml/2006/main" count="47" uniqueCount="44">
  <si>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</si>
  <si>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</si>
  <si>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</si>
  <si>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</si>
  <si>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</si>
  <si>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</si>
  <si>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</si>
  <si>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</si>
  <si>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</si>
  <si>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</si>
  <si>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</si>
  <si>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</si>
  <si>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</si>
  <si>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</si>
  <si>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</si>
  <si>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</si>
  <si>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</si>
  <si>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</si>
  <si>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</si>
  <si>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</si>
  <si>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</si>
  <si>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</si>
  <si>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</si>
  <si>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</si>
  <si>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</si>
  <si>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</si>
  <si>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</si>
  <si>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</si>
  <si>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</si>
  <si>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</si>
  <si>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</si>
  <si>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</si>
  <si>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</si>
  <si>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</si>
  <si>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</si>
  <si>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</si>
  <si>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</si>
  <si>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</si>
  <si>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7  ул. Железнодорожная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</si>
  <si>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</si>
  <si>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</si>
  <si>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</si>
  <si>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крыши(козырьки снег)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</si>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</sst>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E1">
      <selection activeCell="V38" sqref="V38"/>
    </sheetView>
  </sheetViews>
  <sheetFormatPr defaultColWidth="9.00390625" defaultRowHeight="12.75"/>
  <cols>
    <col min="10" max="10" width="7.75390625" style="0" customWidth="1"/>
    <col min="22" max="22" width="10.125" style="0" customWidth="1"/>
    <col min="33" max="33" width="18.00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AH3" s="17" t="s">
        <v>17</v>
      </c>
    </row>
    <row r="4" spans="5:34" ht="12.75">
      <c r="E4" s="16" t="s">
        <v>41</v>
      </c>
      <c r="AH4" s="17" t="s">
        <v>17</v>
      </c>
    </row>
    <row r="5" ht="12.75">
      <c r="AH5" s="15"/>
    </row>
    <row r="7" spans="11:22" ht="12.75">
      <c r="K7" t="s">
        <v>25</v>
      </c>
      <c r="L7" t="s">
        <v>26</v>
      </c>
      <c r="M7" t="s">
        <v>27</v>
      </c>
      <c r="N7" t="s">
        <v>20</v>
      </c>
      <c r="O7" t="s">
        <v>19</v>
      </c>
      <c r="P7" t="s">
        <v>18</v>
      </c>
      <c r="Q7" t="s">
        <v>11</v>
      </c>
      <c r="R7" t="s">
        <v>12</v>
      </c>
      <c r="S7" t="s">
        <v>13</v>
      </c>
      <c r="T7" t="s">
        <v>28</v>
      </c>
      <c r="U7" t="s">
        <v>15</v>
      </c>
      <c r="V7" t="s">
        <v>16</v>
      </c>
    </row>
    <row r="8" spans="1:22" ht="15">
      <c r="A8" s="2" t="s">
        <v>30</v>
      </c>
      <c r="B8" s="3"/>
      <c r="C8" s="3"/>
      <c r="D8" s="3"/>
      <c r="E8" s="3"/>
      <c r="F8" s="3"/>
      <c r="G8" s="3"/>
      <c r="H8" s="3"/>
      <c r="I8" s="3"/>
      <c r="J8" s="4"/>
      <c r="K8" s="11" t="s">
        <v>17</v>
      </c>
      <c r="L8" s="5"/>
      <c r="M8" s="11"/>
      <c r="N8" s="11"/>
      <c r="O8" s="11"/>
      <c r="P8" s="11"/>
      <c r="Q8" s="11"/>
      <c r="R8" s="11"/>
      <c r="S8" s="11"/>
      <c r="T8" s="14"/>
      <c r="U8" s="14"/>
      <c r="V8" s="14"/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4">
        <v>5643</v>
      </c>
      <c r="L9" s="14">
        <f aca="true" t="shared" si="0" ref="L9:Q9">K9+K13-K35</f>
        <v>6426.2919999999995</v>
      </c>
      <c r="M9" s="14">
        <f t="shared" si="0"/>
        <v>7071.035999999999</v>
      </c>
      <c r="N9" s="14">
        <f t="shared" si="0"/>
        <v>7854.3279999999995</v>
      </c>
      <c r="O9" s="14">
        <f t="shared" si="0"/>
        <v>8567.619999999999</v>
      </c>
      <c r="P9" s="14">
        <f t="shared" si="0"/>
        <v>9259.761999999999</v>
      </c>
      <c r="Q9" s="14">
        <f t="shared" si="0"/>
        <v>9951.903999999999</v>
      </c>
      <c r="R9" s="14">
        <f>Q9+Q13-Q35</f>
        <v>10643.699999999997</v>
      </c>
      <c r="S9" s="14">
        <f>R9+R13-R35</f>
        <v>11335.495999999996</v>
      </c>
      <c r="T9" s="14">
        <f>S9+S13-S35</f>
        <v>12206.291999999994</v>
      </c>
      <c r="U9" s="14">
        <f>T9+T13-T35</f>
        <v>13077.087999999992</v>
      </c>
      <c r="V9" s="14">
        <f>U9+U13-U35</f>
        <v>13940.789999999994</v>
      </c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364.6</v>
      </c>
      <c r="L10" s="11">
        <f>K10</f>
        <v>364.6</v>
      </c>
      <c r="M10" s="11">
        <f>L10</f>
        <v>364.6</v>
      </c>
      <c r="N10" s="11">
        <f aca="true" t="shared" si="1" ref="N10:P11">M10</f>
        <v>364.6</v>
      </c>
      <c r="O10" s="11">
        <f t="shared" si="1"/>
        <v>364.6</v>
      </c>
      <c r="P10" s="11">
        <f t="shared" si="1"/>
        <v>364.6</v>
      </c>
      <c r="Q10" s="11">
        <f aca="true" t="shared" si="2" ref="Q10:R13">P10</f>
        <v>364.6</v>
      </c>
      <c r="R10" s="11">
        <f t="shared" si="2"/>
        <v>364.6</v>
      </c>
      <c r="S10" s="11">
        <f aca="true" t="shared" si="3" ref="S10:T13">R10</f>
        <v>364.6</v>
      </c>
      <c r="T10" s="11">
        <f t="shared" si="3"/>
        <v>364.6</v>
      </c>
      <c r="U10" s="11">
        <f>T10</f>
        <v>364.6</v>
      </c>
      <c r="V10" s="11">
        <f>U10</f>
        <v>364.6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8</v>
      </c>
      <c r="L11" s="13">
        <f>K11</f>
        <v>8</v>
      </c>
      <c r="M11" s="13">
        <f>L11</f>
        <v>8</v>
      </c>
      <c r="N11" s="13">
        <f t="shared" si="1"/>
        <v>8</v>
      </c>
      <c r="O11" s="13">
        <f t="shared" si="1"/>
        <v>8</v>
      </c>
      <c r="P11" s="13">
        <f t="shared" si="1"/>
        <v>8</v>
      </c>
      <c r="Q11" s="13">
        <f t="shared" si="2"/>
        <v>8</v>
      </c>
      <c r="R11" s="13">
        <f t="shared" si="2"/>
        <v>8</v>
      </c>
      <c r="S11" s="13">
        <f t="shared" si="3"/>
        <v>8</v>
      </c>
      <c r="T11" s="13">
        <f t="shared" si="3"/>
        <v>8</v>
      </c>
      <c r="U11" s="13">
        <f>T11</f>
        <v>8</v>
      </c>
      <c r="V11" s="13">
        <f>U11</f>
        <v>8</v>
      </c>
    </row>
    <row r="12" spans="1:22" ht="15">
      <c r="A12" s="2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2">
        <v>10</v>
      </c>
      <c r="L12" s="12">
        <v>10</v>
      </c>
      <c r="M12" s="12">
        <v>10</v>
      </c>
      <c r="N12" s="12">
        <v>10</v>
      </c>
      <c r="O12" s="12">
        <v>10.5</v>
      </c>
      <c r="P12" s="12">
        <f>O12</f>
        <v>10.5</v>
      </c>
      <c r="Q12" s="12">
        <f t="shared" si="2"/>
        <v>10.5</v>
      </c>
      <c r="R12" s="12">
        <f t="shared" si="2"/>
        <v>10.5</v>
      </c>
      <c r="S12" s="12">
        <f t="shared" si="3"/>
        <v>10.5</v>
      </c>
      <c r="T12" s="12">
        <f t="shared" si="3"/>
        <v>10.5</v>
      </c>
      <c r="U12" s="12">
        <v>8.96</v>
      </c>
      <c r="V12" s="12">
        <v>9.6</v>
      </c>
    </row>
    <row r="13" spans="1:22" ht="15">
      <c r="A13" s="2" t="s">
        <v>33</v>
      </c>
      <c r="B13" s="3"/>
      <c r="C13" s="3"/>
      <c r="D13" s="3"/>
      <c r="E13" s="3"/>
      <c r="F13" s="3"/>
      <c r="G13" s="3"/>
      <c r="H13" s="3"/>
      <c r="I13" s="3"/>
      <c r="J13" s="4"/>
      <c r="K13" s="14">
        <v>3646</v>
      </c>
      <c r="L13" s="14">
        <v>3646</v>
      </c>
      <c r="M13" s="14">
        <v>3646</v>
      </c>
      <c r="N13" s="14">
        <v>3646</v>
      </c>
      <c r="O13" s="14">
        <f>N10*O12</f>
        <v>3828.3</v>
      </c>
      <c r="P13" s="14">
        <f>O13</f>
        <v>3828.3</v>
      </c>
      <c r="Q13" s="14">
        <f t="shared" si="2"/>
        <v>3828.3</v>
      </c>
      <c r="R13" s="14">
        <f t="shared" si="2"/>
        <v>3828.3</v>
      </c>
      <c r="S13" s="14">
        <f t="shared" si="3"/>
        <v>3828.3</v>
      </c>
      <c r="T13" s="14">
        <f t="shared" si="3"/>
        <v>3828.3</v>
      </c>
      <c r="U13" s="14">
        <f>U10*U12</f>
        <v>3266.8160000000007</v>
      </c>
      <c r="V13" s="14">
        <f>V10*V12</f>
        <v>3500.1600000000003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7" t="s">
        <v>24</v>
      </c>
      <c r="B15" s="3"/>
      <c r="C15" s="3"/>
      <c r="D15" s="3"/>
      <c r="E15" s="3"/>
      <c r="F15" s="3"/>
      <c r="G15" s="3"/>
      <c r="H15" s="3"/>
      <c r="I15" s="3"/>
      <c r="J15" s="4"/>
      <c r="K15" s="14">
        <f>K10*4.13</f>
        <v>1505.798</v>
      </c>
      <c r="L15" s="14">
        <f aca="true" t="shared" si="4" ref="L15:M18">K15</f>
        <v>1505.798</v>
      </c>
      <c r="M15" s="14">
        <f t="shared" si="4"/>
        <v>1505.798</v>
      </c>
      <c r="N15" s="14">
        <f aca="true" t="shared" si="5" ref="N15:S15">M15</f>
        <v>1505.798</v>
      </c>
      <c r="O15" s="14">
        <f>O10*4.34</f>
        <v>1582.364</v>
      </c>
      <c r="P15" s="14">
        <f t="shared" si="5"/>
        <v>1582.364</v>
      </c>
      <c r="Q15" s="14">
        <f t="shared" si="5"/>
        <v>1582.364</v>
      </c>
      <c r="R15" s="14">
        <f t="shared" si="5"/>
        <v>1582.364</v>
      </c>
      <c r="S15" s="14">
        <f t="shared" si="5"/>
        <v>1582.364</v>
      </c>
      <c r="T15" s="14">
        <f aca="true" t="shared" si="6" ref="T15:T20">S15</f>
        <v>1582.364</v>
      </c>
      <c r="U15" s="14">
        <f>T15</f>
        <v>1582.364</v>
      </c>
      <c r="V15" s="14">
        <v>1619</v>
      </c>
    </row>
    <row r="16" spans="1:22" ht="15.75">
      <c r="A16" s="7" t="s">
        <v>14</v>
      </c>
      <c r="B16" s="3"/>
      <c r="C16" s="3"/>
      <c r="D16" s="3"/>
      <c r="E16" s="3"/>
      <c r="F16" s="3"/>
      <c r="G16" s="3"/>
      <c r="H16" s="3"/>
      <c r="I16" s="3"/>
      <c r="J16" s="4"/>
      <c r="K16" s="14">
        <f>P16</f>
        <v>255.22</v>
      </c>
      <c r="L16" s="14">
        <f t="shared" si="4"/>
        <v>255.22</v>
      </c>
      <c r="M16" s="14">
        <f t="shared" si="4"/>
        <v>255.22</v>
      </c>
      <c r="N16" s="14">
        <f>M16</f>
        <v>255.22</v>
      </c>
      <c r="O16" s="14">
        <f>O10*0.7</f>
        <v>255.22</v>
      </c>
      <c r="P16" s="14">
        <f aca="true" t="shared" si="7" ref="P16:Q18">O16</f>
        <v>255.22</v>
      </c>
      <c r="Q16" s="14">
        <f t="shared" si="7"/>
        <v>255.22</v>
      </c>
      <c r="R16" s="14">
        <f aca="true" t="shared" si="8" ref="R16:S18">Q16</f>
        <v>255.22</v>
      </c>
      <c r="S16" s="14">
        <f t="shared" si="8"/>
        <v>255.22</v>
      </c>
      <c r="T16" s="14">
        <f t="shared" si="6"/>
        <v>255.22</v>
      </c>
      <c r="U16" s="14">
        <f>T16</f>
        <v>255.22</v>
      </c>
      <c r="V16" s="14">
        <v>263</v>
      </c>
    </row>
    <row r="17" spans="1:22" ht="15.75">
      <c r="A17" s="7" t="s">
        <v>21</v>
      </c>
      <c r="B17" s="3"/>
      <c r="C17" s="3"/>
      <c r="D17" s="3"/>
      <c r="E17" s="3"/>
      <c r="F17" s="3"/>
      <c r="G17" s="3"/>
      <c r="H17" s="3"/>
      <c r="I17" s="3"/>
      <c r="J17" s="4"/>
      <c r="K17" s="14">
        <v>682</v>
      </c>
      <c r="L17" s="14">
        <f t="shared" si="4"/>
        <v>682</v>
      </c>
      <c r="M17" s="14">
        <f t="shared" si="4"/>
        <v>682</v>
      </c>
      <c r="N17" s="14">
        <f>M17</f>
        <v>682</v>
      </c>
      <c r="O17" s="14">
        <f>N17</f>
        <v>682</v>
      </c>
      <c r="P17" s="14">
        <f t="shared" si="7"/>
        <v>682</v>
      </c>
      <c r="Q17" s="14">
        <f t="shared" si="7"/>
        <v>682</v>
      </c>
      <c r="R17" s="14">
        <f t="shared" si="8"/>
        <v>682</v>
      </c>
      <c r="S17" s="14">
        <f t="shared" si="8"/>
        <v>682</v>
      </c>
      <c r="T17" s="14">
        <f t="shared" si="6"/>
        <v>682</v>
      </c>
      <c r="U17" s="14">
        <f>U10*0.35</f>
        <v>127.61</v>
      </c>
      <c r="V17" s="14">
        <v>281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v>365</v>
      </c>
      <c r="L18" s="14">
        <f t="shared" si="4"/>
        <v>365</v>
      </c>
      <c r="M18" s="14">
        <f t="shared" si="4"/>
        <v>365</v>
      </c>
      <c r="N18" s="14">
        <f>M18</f>
        <v>365</v>
      </c>
      <c r="O18" s="14">
        <f>N18</f>
        <v>365</v>
      </c>
      <c r="P18" s="14">
        <f t="shared" si="7"/>
        <v>365</v>
      </c>
      <c r="Q18" s="14">
        <f t="shared" si="7"/>
        <v>365</v>
      </c>
      <c r="R18" s="14">
        <f t="shared" si="8"/>
        <v>365</v>
      </c>
      <c r="S18" s="14">
        <f t="shared" si="8"/>
        <v>365</v>
      </c>
      <c r="T18" s="14">
        <f t="shared" si="6"/>
        <v>365</v>
      </c>
      <c r="U18" s="14">
        <f aca="true" t="shared" si="9" ref="U18:V20">T18</f>
        <v>365</v>
      </c>
      <c r="V18" s="14">
        <f t="shared" si="9"/>
        <v>365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9">
        <v>0</v>
      </c>
      <c r="L19" s="18">
        <v>0</v>
      </c>
      <c r="M19" s="18">
        <v>0</v>
      </c>
      <c r="N19" s="14">
        <v>0</v>
      </c>
      <c r="O19" s="14">
        <f>O10*0.49</f>
        <v>178.654</v>
      </c>
      <c r="P19" s="14">
        <v>179</v>
      </c>
      <c r="Q19" s="14">
        <f>P19</f>
        <v>179</v>
      </c>
      <c r="R19" s="14">
        <f>Q19</f>
        <v>179</v>
      </c>
      <c r="S19" s="14" t="s">
        <v>17</v>
      </c>
      <c r="T19" s="14" t="str">
        <f t="shared" si="6"/>
        <v> </v>
      </c>
      <c r="U19" s="14" t="str">
        <f t="shared" si="9"/>
        <v> </v>
      </c>
      <c r="V19" s="14" t="str">
        <f t="shared" si="9"/>
        <v> </v>
      </c>
    </row>
    <row r="20" spans="1:22" ht="15.75">
      <c r="A20" s="7" t="s">
        <v>39</v>
      </c>
      <c r="B20" s="3"/>
      <c r="C20" s="3"/>
      <c r="D20" s="3"/>
      <c r="E20" s="3"/>
      <c r="F20" s="3"/>
      <c r="G20" s="3"/>
      <c r="H20" s="3"/>
      <c r="I20" s="3"/>
      <c r="J20" s="4"/>
      <c r="K20" s="14">
        <f>K10*0.15</f>
        <v>54.690000000000005</v>
      </c>
      <c r="L20" s="14">
        <f>L10*0.15</f>
        <v>54.690000000000005</v>
      </c>
      <c r="M20" s="14">
        <f>M10*0.15</f>
        <v>54.690000000000005</v>
      </c>
      <c r="N20" s="14">
        <f>N10*0.15</f>
        <v>54.690000000000005</v>
      </c>
      <c r="O20" s="14">
        <f>O10*0.2</f>
        <v>72.92</v>
      </c>
      <c r="P20" s="14">
        <f>O20</f>
        <v>72.92</v>
      </c>
      <c r="Q20" s="14">
        <f>P20</f>
        <v>72.92</v>
      </c>
      <c r="R20" s="14">
        <f>Q20</f>
        <v>72.92</v>
      </c>
      <c r="S20" s="14">
        <f>R20</f>
        <v>72.92</v>
      </c>
      <c r="T20" s="14">
        <f t="shared" si="6"/>
        <v>72.92</v>
      </c>
      <c r="U20" s="14">
        <f t="shared" si="9"/>
        <v>72.92</v>
      </c>
      <c r="V20" s="14">
        <f t="shared" si="9"/>
        <v>72.92</v>
      </c>
    </row>
    <row r="21" spans="1:22" ht="15.75">
      <c r="A21" s="7" t="s">
        <v>40</v>
      </c>
      <c r="B21" s="6"/>
      <c r="C21" s="6"/>
      <c r="D21" s="6"/>
      <c r="E21" s="6"/>
      <c r="F21" s="6"/>
      <c r="G21" s="6"/>
      <c r="H21" s="6"/>
      <c r="I21" s="3"/>
      <c r="J21" s="4"/>
      <c r="K21" s="20"/>
      <c r="L21" s="14">
        <f>L32</f>
        <v>138.548</v>
      </c>
      <c r="M21" s="18"/>
      <c r="N21" s="14">
        <f>N34</f>
        <v>70</v>
      </c>
      <c r="O21" s="14"/>
      <c r="P21" s="14"/>
      <c r="Q21" s="14"/>
      <c r="R21" s="14"/>
      <c r="S21" s="14"/>
      <c r="T21" s="14"/>
      <c r="U21" s="14"/>
      <c r="V21" s="14"/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1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1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35</v>
      </c>
      <c r="B30" s="3"/>
      <c r="C30" s="3"/>
      <c r="D30" s="3"/>
      <c r="E30" s="3"/>
      <c r="F30" s="3"/>
      <c r="G30" s="3"/>
      <c r="H30" s="3"/>
      <c r="I30" s="3"/>
      <c r="J30" s="4"/>
      <c r="K30" s="1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36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42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8">
        <f>L10*0.38</f>
        <v>138.548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18"/>
      <c r="M34" s="18"/>
      <c r="N34" s="18">
        <v>70</v>
      </c>
      <c r="O34" s="18"/>
      <c r="P34" s="18"/>
      <c r="Q34" s="18"/>
      <c r="R34" s="18"/>
      <c r="S34" s="18"/>
      <c r="T34" s="18"/>
      <c r="U34" s="18"/>
      <c r="V34" s="18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K15+K16+K17+K18+K19+K20</f>
        <v>2862.708</v>
      </c>
      <c r="L35" s="14">
        <f>L15+L16+L17+L18+L19+L20+L21</f>
        <v>3001.2560000000003</v>
      </c>
      <c r="M35" s="14">
        <f>K35</f>
        <v>2862.708</v>
      </c>
      <c r="N35" s="14">
        <f>N15+N16+N17+N18+N20+N21</f>
        <v>2932.708</v>
      </c>
      <c r="O35" s="14">
        <f>O15+O16+O17+O18+O19+O20</f>
        <v>3136.158</v>
      </c>
      <c r="P35" s="14">
        <f>O35</f>
        <v>3136.158</v>
      </c>
      <c r="Q35" s="14">
        <f>Q15+Q16+Q17+Q18+Q19+Q20</f>
        <v>3136.504</v>
      </c>
      <c r="R35" s="14">
        <f>Q35</f>
        <v>3136.504</v>
      </c>
      <c r="S35" s="14">
        <f>S15+S16+S17+S18+S20</f>
        <v>2957.504</v>
      </c>
      <c r="T35" s="14">
        <f>S35</f>
        <v>2957.504</v>
      </c>
      <c r="U35" s="14">
        <f>U15+U16+U17+U18+U20</f>
        <v>2403.114</v>
      </c>
      <c r="V35" s="14">
        <f>V15+V16+V17+V18+V20</f>
        <v>2600.92</v>
      </c>
    </row>
    <row r="37" spans="21:22" ht="12.75">
      <c r="U37" s="21"/>
      <c r="V37" s="17">
        <f>V9+V13-V35</f>
        <v>14840.029999999993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2014-02-07T07:29:57Z</cp:lastPrinted>
  <dcterms:created xsi:type="dcterms:W3CDTF">2012-04-11T04:13:08Z</dcterms:created>
  <dcterms:modified xsi:type="dcterms:W3CDTF">2020-01-14T10:28:34Z</dcterms:modified>
  <cp:category/>
  <cp:version/>
  <cp:contentType/>
  <cp:contentStatus/>
</cp:coreProperties>
</file>