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<sst xmlns="http://schemas.openxmlformats.org/spreadsheetml/2006/main" count="54" uniqueCount="44">
  <si>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</si>
  <si>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</si>
  <si>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</si>
  <si>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</si>
  <si>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</si>
  <si>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</si>
  <si>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</si>
  <si>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</si>
  <si>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</si>
  <si>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</si>
  <si>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</si>
  <si>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</si>
  <si>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</si>
  <si>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</si>
  <si>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</si>
  <si>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</si>
  <si>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</si>
  <si>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</si>
  <si>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</si>
  <si>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</si>
  <si>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</si>
  <si>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</si>
  <si>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</si>
  <si>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</si>
  <si>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</si>
  <si>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</si>
  <si>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</si>
  <si>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</si>
  <si>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</si>
  <si>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</si>
  <si>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</si>
  <si>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</si>
  <si>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</si>
  <si>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</si>
  <si>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</si>
  <si>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</si>
  <si>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</si>
  <si>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</si>
  <si>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49а  ул. Фруктовая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</si>
  <si>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</si>
  <si>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</si>
  <si>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л. Ремонт крыши (сосульки)</t>
  </si>
  <si>
    <t>2019 год</t>
  </si>
  <si>
    <t>к. Прочие работы  (реестр.)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</si>
</sst>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2">
      <selection activeCell="V39" sqref="V39"/>
    </sheetView>
  </sheetViews>
  <sheetFormatPr defaultColWidth="9.00390625" defaultRowHeight="12.75"/>
  <cols>
    <col min="10" max="10" width="8.125" style="0" customWidth="1"/>
    <col min="22" max="22" width="9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6" t="s">
        <v>42</v>
      </c>
      <c r="AH5" s="17" t="s">
        <v>17</v>
      </c>
    </row>
    <row r="6" spans="33:34" ht="12.75">
      <c r="AG6" t="s">
        <v>17</v>
      </c>
      <c r="AH6" t="s">
        <v>17</v>
      </c>
    </row>
    <row r="7" spans="33:34" ht="12.75">
      <c r="AG7" t="s">
        <v>17</v>
      </c>
      <c r="AH7" s="15" t="s">
        <v>17</v>
      </c>
    </row>
    <row r="8" spans="11:22" ht="12.75">
      <c r="K8" t="s">
        <v>23</v>
      </c>
      <c r="L8" t="s">
        <v>24</v>
      </c>
      <c r="M8" t="s">
        <v>25</v>
      </c>
      <c r="N8" t="s">
        <v>26</v>
      </c>
      <c r="O8" t="s">
        <v>27</v>
      </c>
      <c r="P8" t="s">
        <v>28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3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45023</v>
      </c>
      <c r="L10" s="14">
        <f aca="true" t="shared" si="0" ref="L10:Q10">K10+K14-K36</f>
        <v>46278.975</v>
      </c>
      <c r="M10" s="14">
        <f t="shared" si="0"/>
        <v>47534.95</v>
      </c>
      <c r="N10" s="14">
        <f t="shared" si="0"/>
        <v>48933.651</v>
      </c>
      <c r="O10" s="14">
        <f t="shared" si="0"/>
        <v>50462.352</v>
      </c>
      <c r="P10" s="14">
        <f t="shared" si="0"/>
        <v>51811.628</v>
      </c>
      <c r="Q10" s="14">
        <f t="shared" si="0"/>
        <v>53160.903999999995</v>
      </c>
      <c r="R10" s="14">
        <f>Q10+Q14-Q36</f>
        <v>53314.852999999996</v>
      </c>
      <c r="S10" s="14">
        <f>R10+R14-R36</f>
        <v>54663.801999999996</v>
      </c>
      <c r="T10" s="14">
        <f>S10+S14-S36</f>
        <v>35788.751</v>
      </c>
      <c r="U10" s="14">
        <f>T10+T14-T36</f>
        <v>33472.7</v>
      </c>
      <c r="V10" s="14">
        <f>U10+U14-U36</f>
        <v>33115.649000000005</v>
      </c>
      <c r="W10" s="16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717.7</v>
      </c>
      <c r="L11" s="11">
        <f>K11</f>
        <v>717.7</v>
      </c>
      <c r="M11" s="11">
        <f>L11</f>
        <v>717.7</v>
      </c>
      <c r="N11" s="11">
        <f aca="true" t="shared" si="1" ref="N11:P12">M11</f>
        <v>717.7</v>
      </c>
      <c r="O11" s="11">
        <f t="shared" si="1"/>
        <v>717.7</v>
      </c>
      <c r="P11" s="11">
        <f t="shared" si="1"/>
        <v>717.7</v>
      </c>
      <c r="Q11" s="11">
        <f aca="true" t="shared" si="2" ref="Q11:R14">P11</f>
        <v>717.7</v>
      </c>
      <c r="R11" s="11">
        <f t="shared" si="2"/>
        <v>717.7</v>
      </c>
      <c r="S11" s="11">
        <f aca="true" t="shared" si="3" ref="S11:T14">R11</f>
        <v>717.7</v>
      </c>
      <c r="T11" s="11">
        <f t="shared" si="3"/>
        <v>717.7</v>
      </c>
      <c r="U11" s="11">
        <f>T11</f>
        <v>717.7</v>
      </c>
      <c r="V11" s="11">
        <f>U11</f>
        <v>717.7</v>
      </c>
      <c r="W11" s="16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3"/>
        <v>16</v>
      </c>
      <c r="T12" s="13">
        <f t="shared" si="3"/>
        <v>16</v>
      </c>
      <c r="U12" s="13">
        <f>T12</f>
        <v>16</v>
      </c>
      <c r="V12" s="13">
        <f>U12</f>
        <v>16</v>
      </c>
      <c r="W12" s="16"/>
    </row>
    <row r="13" spans="1:23" ht="15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1">
        <v>10.5</v>
      </c>
      <c r="P13" s="11">
        <f>O13</f>
        <v>10.5</v>
      </c>
      <c r="Q13" s="11">
        <f t="shared" si="2"/>
        <v>10.5</v>
      </c>
      <c r="R13" s="11">
        <f t="shared" si="2"/>
        <v>10.5</v>
      </c>
      <c r="S13" s="11">
        <f t="shared" si="3"/>
        <v>10.5</v>
      </c>
      <c r="T13" s="11">
        <f t="shared" si="3"/>
        <v>10.5</v>
      </c>
      <c r="U13" s="12">
        <v>8.96</v>
      </c>
      <c r="V13" s="12">
        <v>9.98</v>
      </c>
      <c r="W13" s="16"/>
    </row>
    <row r="14" spans="1:23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7177</v>
      </c>
      <c r="L14" s="14">
        <v>7177</v>
      </c>
      <c r="M14" s="14">
        <v>7177</v>
      </c>
      <c r="N14" s="14">
        <v>7177</v>
      </c>
      <c r="O14" s="14">
        <f>O11*O13</f>
        <v>7535.85</v>
      </c>
      <c r="P14" s="14">
        <f>O14</f>
        <v>7535.85</v>
      </c>
      <c r="Q14" s="14">
        <f t="shared" si="2"/>
        <v>7535.85</v>
      </c>
      <c r="R14" s="14">
        <f t="shared" si="2"/>
        <v>7535.85</v>
      </c>
      <c r="S14" s="14">
        <f t="shared" si="3"/>
        <v>7535.85</v>
      </c>
      <c r="T14" s="14">
        <f t="shared" si="3"/>
        <v>7535.85</v>
      </c>
      <c r="U14" s="14">
        <f>U11*U13</f>
        <v>6430.5920000000015</v>
      </c>
      <c r="V14" s="14">
        <f>V11*V13</f>
        <v>7162.646000000001</v>
      </c>
      <c r="W14" s="16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</row>
    <row r="16" spans="1:23" ht="15.75">
      <c r="A16" s="7" t="s">
        <v>22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2964.101</v>
      </c>
      <c r="L16" s="14">
        <f aca="true" t="shared" si="4" ref="L16:M19">K16</f>
        <v>2964.101</v>
      </c>
      <c r="M16" s="14">
        <f t="shared" si="4"/>
        <v>2964.101</v>
      </c>
      <c r="N16" s="14">
        <f aca="true" t="shared" si="5" ref="N16:S16">M16</f>
        <v>2964.101</v>
      </c>
      <c r="O16" s="14">
        <f>O11*4.34</f>
        <v>3114.818</v>
      </c>
      <c r="P16" s="14">
        <f t="shared" si="5"/>
        <v>3114.818</v>
      </c>
      <c r="Q16" s="14">
        <f t="shared" si="5"/>
        <v>3114.818</v>
      </c>
      <c r="R16" s="14">
        <f t="shared" si="5"/>
        <v>3114.818</v>
      </c>
      <c r="S16" s="14">
        <f t="shared" si="5"/>
        <v>3114.818</v>
      </c>
      <c r="T16" s="14">
        <f aca="true" t="shared" si="6" ref="T16:T21">S16</f>
        <v>3114.818</v>
      </c>
      <c r="U16" s="14">
        <f>T16</f>
        <v>3114.818</v>
      </c>
      <c r="V16" s="14">
        <v>3187</v>
      </c>
      <c r="W16" s="16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Q17</f>
        <v>502.39</v>
      </c>
      <c r="L17" s="14">
        <f t="shared" si="4"/>
        <v>502.39</v>
      </c>
      <c r="M17" s="14">
        <f t="shared" si="4"/>
        <v>502.39</v>
      </c>
      <c r="N17" s="14">
        <f>M17</f>
        <v>502.39</v>
      </c>
      <c r="O17" s="14">
        <f>O11*0.7</f>
        <v>502.39</v>
      </c>
      <c r="P17" s="14">
        <f aca="true" t="shared" si="7" ref="P17:Q19">O17</f>
        <v>502.39</v>
      </c>
      <c r="Q17" s="14">
        <f t="shared" si="7"/>
        <v>502.39</v>
      </c>
      <c r="R17" s="14">
        <f aca="true" t="shared" si="8" ref="R17:S20">Q17</f>
        <v>502.39</v>
      </c>
      <c r="S17" s="14">
        <f t="shared" si="8"/>
        <v>502.39</v>
      </c>
      <c r="T17" s="14">
        <f t="shared" si="6"/>
        <v>502.39</v>
      </c>
      <c r="U17" s="14">
        <f>T17</f>
        <v>502.39</v>
      </c>
      <c r="V17" s="14">
        <v>517</v>
      </c>
      <c r="W17" s="16"/>
    </row>
    <row r="18" spans="1:23" ht="15.75">
      <c r="A18" s="7" t="s">
        <v>19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1356.453</v>
      </c>
      <c r="L18" s="14">
        <f t="shared" si="4"/>
        <v>1356.453</v>
      </c>
      <c r="M18" s="14">
        <f t="shared" si="4"/>
        <v>1356.453</v>
      </c>
      <c r="N18" s="14">
        <f>M18</f>
        <v>1356.453</v>
      </c>
      <c r="O18" s="14">
        <f>N18</f>
        <v>1356.453</v>
      </c>
      <c r="P18" s="14">
        <f t="shared" si="7"/>
        <v>1356.453</v>
      </c>
      <c r="Q18" s="14">
        <f t="shared" si="7"/>
        <v>1356.453</v>
      </c>
      <c r="R18" s="14">
        <f t="shared" si="8"/>
        <v>1356.453</v>
      </c>
      <c r="S18" s="14">
        <f t="shared" si="8"/>
        <v>1356.453</v>
      </c>
      <c r="T18" s="14">
        <f t="shared" si="6"/>
        <v>1356.453</v>
      </c>
      <c r="U18" s="14">
        <f>U11*0.35</f>
        <v>251.195</v>
      </c>
      <c r="V18" s="14">
        <v>553</v>
      </c>
      <c r="W18" s="16"/>
    </row>
    <row r="19" spans="1:23" ht="15.75">
      <c r="A19" s="7" t="s">
        <v>20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717.7</v>
      </c>
      <c r="L19" s="14">
        <f t="shared" si="4"/>
        <v>717.7</v>
      </c>
      <c r="M19" s="14">
        <f t="shared" si="4"/>
        <v>717.7</v>
      </c>
      <c r="N19" s="14">
        <f>M19</f>
        <v>717.7</v>
      </c>
      <c r="O19" s="14">
        <f>N19</f>
        <v>717.7</v>
      </c>
      <c r="P19" s="14">
        <f t="shared" si="7"/>
        <v>717.7</v>
      </c>
      <c r="Q19" s="14">
        <f t="shared" si="7"/>
        <v>717.7</v>
      </c>
      <c r="R19" s="14">
        <f t="shared" si="8"/>
        <v>717.7</v>
      </c>
      <c r="S19" s="14">
        <f t="shared" si="8"/>
        <v>717.7</v>
      </c>
      <c r="T19" s="14">
        <f t="shared" si="6"/>
        <v>717.7</v>
      </c>
      <c r="U19" s="14">
        <f aca="true" t="shared" si="9" ref="U19:V21">T19</f>
        <v>717.7</v>
      </c>
      <c r="V19" s="14">
        <f t="shared" si="9"/>
        <v>717.7</v>
      </c>
      <c r="W19" s="16"/>
    </row>
    <row r="20" spans="1:24" ht="15.75">
      <c r="A20" s="7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9"/>
      <c r="L20" s="20"/>
      <c r="M20" s="18"/>
      <c r="N20" s="14"/>
      <c r="O20" s="14">
        <f>O11*0.49</f>
        <v>351.673</v>
      </c>
      <c r="P20" s="14">
        <v>352</v>
      </c>
      <c r="Q20" s="14">
        <f>P20</f>
        <v>352</v>
      </c>
      <c r="R20" s="14">
        <f t="shared" si="8"/>
        <v>352</v>
      </c>
      <c r="S20" s="14" t="s">
        <v>17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  <c r="W20" s="16"/>
      <c r="X20" s="16"/>
    </row>
    <row r="21" spans="1:24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107.655</v>
      </c>
      <c r="L21" s="14">
        <f>L11*0.15</f>
        <v>107.655</v>
      </c>
      <c r="M21" s="14">
        <f>M11*0.15</f>
        <v>107.655</v>
      </c>
      <c r="N21" s="14">
        <f>N11*0.15</f>
        <v>107.655</v>
      </c>
      <c r="O21" s="14">
        <f>O11*0.2</f>
        <v>143.54000000000002</v>
      </c>
      <c r="P21" s="14">
        <f>O21</f>
        <v>143.54000000000002</v>
      </c>
      <c r="Q21" s="14">
        <f>P21</f>
        <v>143.54000000000002</v>
      </c>
      <c r="R21" s="14">
        <f>Q21</f>
        <v>143.54000000000002</v>
      </c>
      <c r="S21" s="14">
        <f>R21</f>
        <v>143.54000000000002</v>
      </c>
      <c r="T21" s="14">
        <f t="shared" si="6"/>
        <v>143.54000000000002</v>
      </c>
      <c r="U21" s="14">
        <f t="shared" si="9"/>
        <v>143.54000000000002</v>
      </c>
      <c r="V21" s="14">
        <f t="shared" si="9"/>
        <v>143.54000000000002</v>
      </c>
      <c r="W21" s="16"/>
      <c r="X21" s="16"/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K33</f>
        <v>272.726</v>
      </c>
      <c r="L22" s="14">
        <f>L33</f>
        <v>272.726</v>
      </c>
      <c r="M22" s="14">
        <f>M35</f>
        <v>130</v>
      </c>
      <c r="N22" s="14"/>
      <c r="O22" s="14"/>
      <c r="P22" s="14"/>
      <c r="Q22" s="14">
        <f>Q34</f>
        <v>1195</v>
      </c>
      <c r="R22" s="14" t="s">
        <v>17</v>
      </c>
      <c r="S22" s="14">
        <f>S24</f>
        <v>20576</v>
      </c>
      <c r="T22" s="18">
        <v>4017</v>
      </c>
      <c r="U22" s="18">
        <f>U26</f>
        <v>2058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>
        <v>20576</v>
      </c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20"/>
      <c r="M26" s="18"/>
      <c r="N26" s="18"/>
      <c r="O26" s="18"/>
      <c r="P26" s="18"/>
      <c r="Q26" s="18"/>
      <c r="R26" s="18"/>
      <c r="S26" s="18"/>
      <c r="T26" s="18"/>
      <c r="U26" s="18">
        <v>2058</v>
      </c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8" t="s">
        <v>17</v>
      </c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20">
        <f>K11*0.38</f>
        <v>272.726</v>
      </c>
      <c r="L33" s="20">
        <f>L11*0.38</f>
        <v>272.726</v>
      </c>
      <c r="M33" s="18"/>
      <c r="N33" s="18"/>
      <c r="O33" s="18"/>
      <c r="P33" s="18"/>
      <c r="Q33" s="18"/>
      <c r="R33" s="18"/>
      <c r="S33" s="18"/>
      <c r="T33" s="18">
        <v>4017</v>
      </c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>
        <v>1195</v>
      </c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>
        <v>130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5921.024999999999</v>
      </c>
      <c r="L36" s="14">
        <f>L16+L17+L18+L19+L21+L22</f>
        <v>5921.024999999999</v>
      </c>
      <c r="M36" s="14">
        <f>M16+M17+M18+M19+M21+M22</f>
        <v>5778.298999999999</v>
      </c>
      <c r="N36" s="14">
        <f>N16+N17+N18+N19+N21</f>
        <v>5648.298999999999</v>
      </c>
      <c r="O36" s="14">
        <f>O16+O17+O18+O19+O20+O21</f>
        <v>6186.574</v>
      </c>
      <c r="P36" s="14">
        <f>O36</f>
        <v>6186.574</v>
      </c>
      <c r="Q36" s="14">
        <f>Q16+Q17+Q18+Q19+Q20+Q21+Q22</f>
        <v>7381.901</v>
      </c>
      <c r="R36" s="14">
        <f>R16+R17+R18+R19+R20+R21</f>
        <v>6186.901</v>
      </c>
      <c r="S36" s="14">
        <f>S16+S17+S18+S19+S21+S22</f>
        <v>26410.900999999998</v>
      </c>
      <c r="T36" s="14">
        <f>T16+T17+T18+T19+T21+T22</f>
        <v>9851.901</v>
      </c>
      <c r="U36" s="14">
        <f>U16+U17+U18+U19+U21+U22</f>
        <v>6787.643</v>
      </c>
      <c r="V36" s="14">
        <f>V16+V17+V18+V19+V21</f>
        <v>5118.24</v>
      </c>
    </row>
    <row r="38" spans="21:22" ht="12.75">
      <c r="U38" s="21"/>
      <c r="V38" s="17">
        <f>V10+V14-V36</f>
        <v>35160.05500000001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2013-01-20T00:06:23Z</cp:lastPrinted>
  <dcterms:created xsi:type="dcterms:W3CDTF">2012-04-11T04:13:08Z</dcterms:created>
  <dcterms:modified xsi:type="dcterms:W3CDTF">2020-01-14T12:20:37Z</dcterms:modified>
  <cp:category/>
  <cp:version/>
  <cp:contentType/>
  <cp:contentStatus/>
</cp:coreProperties>
</file>