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<sst xmlns="http://schemas.openxmlformats.org/spreadsheetml/2006/main" count="49" uniqueCount="44">
  <si>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</si>
  <si>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</si>
  <si>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</si>
  <si>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</si>
  <si>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</si>
  <si>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</si>
  <si>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</si>
  <si>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</si>
  <si>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</si>
  <si>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</si>
  <si>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</si>
  <si>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</si>
  <si>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</si>
  <si>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</si>
  <si>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</si>
  <si>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</si>
  <si>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</si>
  <si>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</si>
  <si>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</si>
  <si>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</si>
  <si>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</si>
  <si>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</si>
  <si>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</si>
  <si>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</si>
  <si>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</si>
  <si>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</si>
  <si>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</si>
  <si>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</si>
  <si>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</si>
  <si>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</si>
  <si>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</si>
  <si>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</si>
  <si>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</si>
  <si>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</si>
  <si>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</si>
  <si>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</si>
  <si>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</si>
  <si>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3  ул. ДРСУ-1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</si>
  <si>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</si>
  <si>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</si>
  <si>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</si>
  <si>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л. Ремонт крыши (сосульки)</t>
  </si>
  <si>
    <t>к. Прочие работы  (реестр)(вентканал)</t>
  </si>
  <si>
    <t>ж.Смена входных дверей в местах общего пользования  (навесной замок)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</si>
</sst>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E2">
      <selection activeCell="V39" sqref="V39"/>
    </sheetView>
  </sheetViews>
  <sheetFormatPr defaultColWidth="9.00390625" defaultRowHeight="12.75"/>
  <cols>
    <col min="10" max="10" width="18.125" style="0" customWidth="1"/>
    <col min="22" max="22" width="10.1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5" t="s">
        <v>17</v>
      </c>
    </row>
    <row r="5" spans="5:34" ht="12.75">
      <c r="E5" s="16" t="s">
        <v>40</v>
      </c>
      <c r="AH5" s="17" t="s">
        <v>17</v>
      </c>
    </row>
    <row r="8" spans="11:22" ht="12.75">
      <c r="K8" t="s">
        <v>26</v>
      </c>
      <c r="L8" t="s">
        <v>27</v>
      </c>
      <c r="M8" t="s">
        <v>28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29</v>
      </c>
      <c r="U8" t="s">
        <v>15</v>
      </c>
      <c r="V8" t="s">
        <v>16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4">
        <v>31047</v>
      </c>
      <c r="L10" s="14">
        <f aca="true" t="shared" si="0" ref="L10:Q10">K10+K14-K36</f>
        <v>32517</v>
      </c>
      <c r="M10" s="14">
        <f t="shared" si="0"/>
        <v>33987</v>
      </c>
      <c r="N10" s="14">
        <f t="shared" si="0"/>
        <v>35606.2</v>
      </c>
      <c r="O10" s="14">
        <f t="shared" si="0"/>
        <v>37395.399999999994</v>
      </c>
      <c r="P10" s="14">
        <f t="shared" si="0"/>
        <v>38974.59999999999</v>
      </c>
      <c r="Q10" s="14">
        <f t="shared" si="0"/>
        <v>40553.79999999999</v>
      </c>
      <c r="R10" s="14">
        <f>Q10+Q14-Q36</f>
        <v>34892.59999999999</v>
      </c>
      <c r="S10" s="14">
        <f>R10+R14-R36</f>
        <v>35785.399999999994</v>
      </c>
      <c r="T10" s="14">
        <f>S10+S14-S36</f>
        <v>37776.2</v>
      </c>
      <c r="U10" s="14">
        <f>T10+T14-T36</f>
        <v>39008</v>
      </c>
      <c r="V10" s="14">
        <f>U10+U14-U36</f>
        <v>40998.8</v>
      </c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840</v>
      </c>
      <c r="L11" s="11">
        <f>K11</f>
        <v>840</v>
      </c>
      <c r="M11" s="11">
        <f>L11</f>
        <v>840</v>
      </c>
      <c r="N11" s="11">
        <f aca="true" t="shared" si="1" ref="N11:P12">M11</f>
        <v>840</v>
      </c>
      <c r="O11" s="11">
        <f t="shared" si="1"/>
        <v>840</v>
      </c>
      <c r="P11" s="11">
        <f t="shared" si="1"/>
        <v>840</v>
      </c>
      <c r="Q11" s="11">
        <f aca="true" t="shared" si="2" ref="Q11:R14">P11</f>
        <v>840</v>
      </c>
      <c r="R11" s="11">
        <f t="shared" si="2"/>
        <v>840</v>
      </c>
      <c r="S11" s="11">
        <f aca="true" t="shared" si="3" ref="S11:T14">R11</f>
        <v>840</v>
      </c>
      <c r="T11" s="11">
        <f t="shared" si="3"/>
        <v>840</v>
      </c>
      <c r="U11" s="11">
        <f>T11</f>
        <v>840</v>
      </c>
      <c r="V11" s="11">
        <f>U11</f>
        <v>840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18</v>
      </c>
      <c r="L12" s="13">
        <f>K12</f>
        <v>18</v>
      </c>
      <c r="M12" s="13">
        <f>L12</f>
        <v>18</v>
      </c>
      <c r="N12" s="13">
        <f t="shared" si="1"/>
        <v>18</v>
      </c>
      <c r="O12" s="13">
        <f t="shared" si="1"/>
        <v>18</v>
      </c>
      <c r="P12" s="13">
        <f t="shared" si="1"/>
        <v>18</v>
      </c>
      <c r="Q12" s="13">
        <f t="shared" si="2"/>
        <v>18</v>
      </c>
      <c r="R12" s="13">
        <f t="shared" si="2"/>
        <v>18</v>
      </c>
      <c r="S12" s="13">
        <f t="shared" si="3"/>
        <v>18</v>
      </c>
      <c r="T12" s="13">
        <f t="shared" si="3"/>
        <v>18</v>
      </c>
      <c r="U12" s="13">
        <f>T12</f>
        <v>18</v>
      </c>
      <c r="V12" s="13">
        <f>U12</f>
        <v>18</v>
      </c>
    </row>
    <row r="13" spans="1:22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10</v>
      </c>
      <c r="L13" s="12">
        <v>10</v>
      </c>
      <c r="M13" s="12">
        <v>10</v>
      </c>
      <c r="N13" s="12">
        <v>10</v>
      </c>
      <c r="O13" s="12">
        <v>10.5</v>
      </c>
      <c r="P13" s="12">
        <f>O13</f>
        <v>10.5</v>
      </c>
      <c r="Q13" s="12">
        <f t="shared" si="2"/>
        <v>10.5</v>
      </c>
      <c r="R13" s="12">
        <f t="shared" si="2"/>
        <v>10.5</v>
      </c>
      <c r="S13" s="12">
        <f t="shared" si="3"/>
        <v>10.5</v>
      </c>
      <c r="T13" s="12">
        <f t="shared" si="3"/>
        <v>10.5</v>
      </c>
      <c r="U13" s="12">
        <v>8.96</v>
      </c>
      <c r="V13" s="12">
        <v>9.98</v>
      </c>
    </row>
    <row r="14" spans="1:22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v>8400</v>
      </c>
      <c r="L14" s="14">
        <v>8400</v>
      </c>
      <c r="M14" s="14">
        <v>8400</v>
      </c>
      <c r="N14" s="14">
        <v>8400</v>
      </c>
      <c r="O14" s="14">
        <f>O11*O13</f>
        <v>8820</v>
      </c>
      <c r="P14" s="14">
        <f>O14</f>
        <v>8820</v>
      </c>
      <c r="Q14" s="14">
        <f t="shared" si="2"/>
        <v>8820</v>
      </c>
      <c r="R14" s="14">
        <f t="shared" si="2"/>
        <v>8820</v>
      </c>
      <c r="S14" s="14">
        <f t="shared" si="3"/>
        <v>8820</v>
      </c>
      <c r="T14" s="14">
        <f t="shared" si="3"/>
        <v>8820</v>
      </c>
      <c r="U14" s="14">
        <f>U11*U13</f>
        <v>7526.400000000001</v>
      </c>
      <c r="V14" s="14">
        <f>V11*V13</f>
        <v>8383.2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" t="s">
        <v>25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K11*4.13</f>
        <v>3469.2</v>
      </c>
      <c r="L16" s="14">
        <f aca="true" t="shared" si="4" ref="L16:M19">K16</f>
        <v>3469.2</v>
      </c>
      <c r="M16" s="14">
        <f t="shared" si="4"/>
        <v>3469.2</v>
      </c>
      <c r="N16" s="14">
        <f aca="true" t="shared" si="5" ref="N16:S16">M16</f>
        <v>3469.2</v>
      </c>
      <c r="O16" s="14">
        <f>O11*4.34</f>
        <v>3645.6</v>
      </c>
      <c r="P16" s="14">
        <f t="shared" si="5"/>
        <v>3645.6</v>
      </c>
      <c r="Q16" s="14">
        <f t="shared" si="5"/>
        <v>3645.6</v>
      </c>
      <c r="R16" s="14">
        <f t="shared" si="5"/>
        <v>3645.6</v>
      </c>
      <c r="S16" s="14">
        <f t="shared" si="5"/>
        <v>3645.6</v>
      </c>
      <c r="T16" s="14">
        <f aca="true" t="shared" si="6" ref="T16:T21">S16</f>
        <v>3645.6</v>
      </c>
      <c r="U16" s="14">
        <f>T16</f>
        <v>3645.6</v>
      </c>
      <c r="V16" s="14">
        <v>3730</v>
      </c>
    </row>
    <row r="17" spans="1:22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4">
        <f>P17</f>
        <v>588</v>
      </c>
      <c r="L17" s="14">
        <f t="shared" si="4"/>
        <v>588</v>
      </c>
      <c r="M17" s="14">
        <f t="shared" si="4"/>
        <v>588</v>
      </c>
      <c r="N17" s="14">
        <f>M17</f>
        <v>588</v>
      </c>
      <c r="O17" s="14">
        <f>O11*0.7</f>
        <v>588</v>
      </c>
      <c r="P17" s="14">
        <f aca="true" t="shared" si="7" ref="P17:Q21">O17</f>
        <v>588</v>
      </c>
      <c r="Q17" s="14">
        <f t="shared" si="7"/>
        <v>588</v>
      </c>
      <c r="R17" s="14">
        <f aca="true" t="shared" si="8" ref="R17:S20">Q17</f>
        <v>588</v>
      </c>
      <c r="S17" s="14">
        <f t="shared" si="8"/>
        <v>588</v>
      </c>
      <c r="T17" s="14">
        <f t="shared" si="6"/>
        <v>588</v>
      </c>
      <c r="U17" s="14">
        <f>T17</f>
        <v>588</v>
      </c>
      <c r="V17" s="14">
        <v>605</v>
      </c>
    </row>
    <row r="18" spans="1:22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4">
        <f>K11*1.89</f>
        <v>1587.6</v>
      </c>
      <c r="L18" s="14">
        <f t="shared" si="4"/>
        <v>1587.6</v>
      </c>
      <c r="M18" s="14">
        <f t="shared" si="4"/>
        <v>1587.6</v>
      </c>
      <c r="N18" s="14">
        <f>M18</f>
        <v>1587.6</v>
      </c>
      <c r="O18" s="14">
        <f>N18</f>
        <v>1587.6</v>
      </c>
      <c r="P18" s="14">
        <f t="shared" si="7"/>
        <v>1587.6</v>
      </c>
      <c r="Q18" s="14">
        <f t="shared" si="7"/>
        <v>1587.6</v>
      </c>
      <c r="R18" s="14">
        <f t="shared" si="8"/>
        <v>1587.6</v>
      </c>
      <c r="S18" s="14">
        <f t="shared" si="8"/>
        <v>1587.6</v>
      </c>
      <c r="T18" s="14">
        <f t="shared" si="6"/>
        <v>1587.6</v>
      </c>
      <c r="U18" s="14">
        <f>U11*0.35</f>
        <v>294</v>
      </c>
      <c r="V18" s="14">
        <v>647</v>
      </c>
    </row>
    <row r="19" spans="1:22" ht="15.75">
      <c r="A19" s="7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4">
        <f>K11</f>
        <v>840</v>
      </c>
      <c r="L19" s="14">
        <f t="shared" si="4"/>
        <v>840</v>
      </c>
      <c r="M19" s="14">
        <f t="shared" si="4"/>
        <v>840</v>
      </c>
      <c r="N19" s="14">
        <f>M19</f>
        <v>840</v>
      </c>
      <c r="O19" s="14">
        <f>N19</f>
        <v>840</v>
      </c>
      <c r="P19" s="14">
        <f t="shared" si="7"/>
        <v>840</v>
      </c>
      <c r="Q19" s="14">
        <f t="shared" si="7"/>
        <v>840</v>
      </c>
      <c r="R19" s="14">
        <f t="shared" si="8"/>
        <v>840</v>
      </c>
      <c r="S19" s="14">
        <f t="shared" si="8"/>
        <v>840</v>
      </c>
      <c r="T19" s="14">
        <f t="shared" si="6"/>
        <v>840</v>
      </c>
      <c r="U19" s="14">
        <f aca="true" t="shared" si="9" ref="U19:V21">T19</f>
        <v>840</v>
      </c>
      <c r="V19" s="14">
        <f t="shared" si="9"/>
        <v>840</v>
      </c>
    </row>
    <row r="20" spans="1:25" ht="15.75">
      <c r="A20" s="7" t="s">
        <v>24</v>
      </c>
      <c r="B20" s="3"/>
      <c r="C20" s="3"/>
      <c r="D20" s="3"/>
      <c r="E20" s="3"/>
      <c r="F20" s="3"/>
      <c r="G20" s="3"/>
      <c r="H20" s="3"/>
      <c r="I20" s="3"/>
      <c r="J20" s="4"/>
      <c r="K20" s="13"/>
      <c r="L20" s="14"/>
      <c r="M20" s="14"/>
      <c r="N20" s="14"/>
      <c r="O20" s="14">
        <f>O11*0.49</f>
        <v>411.59999999999997</v>
      </c>
      <c r="P20" s="14">
        <v>412</v>
      </c>
      <c r="Q20" s="14">
        <f>P20</f>
        <v>412</v>
      </c>
      <c r="R20" s="14">
        <f t="shared" si="8"/>
        <v>412</v>
      </c>
      <c r="S20" s="14" t="s">
        <v>17</v>
      </c>
      <c r="T20" s="14" t="str">
        <f t="shared" si="6"/>
        <v> </v>
      </c>
      <c r="U20" s="14" t="str">
        <f t="shared" si="9"/>
        <v> </v>
      </c>
      <c r="V20" s="14" t="str">
        <f t="shared" si="9"/>
        <v> </v>
      </c>
      <c r="W20" s="16"/>
      <c r="X20" s="16"/>
      <c r="Y20" s="16"/>
    </row>
    <row r="21" spans="1:25" ht="15.75">
      <c r="A21" s="7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4">
        <f>K11*0.15</f>
        <v>126</v>
      </c>
      <c r="L21" s="14">
        <f>L11*0.15</f>
        <v>126</v>
      </c>
      <c r="M21" s="14">
        <f>M11*0.15</f>
        <v>126</v>
      </c>
      <c r="N21" s="14">
        <f>N11*0.15</f>
        <v>126</v>
      </c>
      <c r="O21" s="14">
        <f>O11*0.2</f>
        <v>168</v>
      </c>
      <c r="P21" s="14">
        <f t="shared" si="7"/>
        <v>168</v>
      </c>
      <c r="Q21" s="14">
        <f t="shared" si="7"/>
        <v>168</v>
      </c>
      <c r="R21" s="14">
        <f>Q21</f>
        <v>168</v>
      </c>
      <c r="S21" s="14">
        <f>R21</f>
        <v>168</v>
      </c>
      <c r="T21" s="14">
        <f t="shared" si="6"/>
        <v>168</v>
      </c>
      <c r="U21" s="14">
        <f t="shared" si="9"/>
        <v>168</v>
      </c>
      <c r="V21" s="14">
        <f t="shared" si="9"/>
        <v>168</v>
      </c>
      <c r="W21" s="16"/>
      <c r="X21" s="16"/>
      <c r="Y21" s="16"/>
    </row>
    <row r="22" spans="1:22" ht="15.75">
      <c r="A22" s="7" t="s">
        <v>39</v>
      </c>
      <c r="B22" s="6"/>
      <c r="C22" s="6"/>
      <c r="D22" s="6"/>
      <c r="E22" s="6"/>
      <c r="F22" s="6"/>
      <c r="G22" s="6"/>
      <c r="H22" s="6"/>
      <c r="I22" s="3"/>
      <c r="J22" s="4"/>
      <c r="K22" s="14">
        <f>K33</f>
        <v>319.2</v>
      </c>
      <c r="L22" s="14">
        <f>K22</f>
        <v>319.2</v>
      </c>
      <c r="M22" s="14">
        <f>M35</f>
        <v>170</v>
      </c>
      <c r="N22" s="14"/>
      <c r="O22" s="18"/>
      <c r="P22" s="14"/>
      <c r="Q22" s="14">
        <f>Q35</f>
        <v>7240</v>
      </c>
      <c r="R22" s="14">
        <f>R23</f>
        <v>686</v>
      </c>
      <c r="S22" s="18" t="s">
        <v>17</v>
      </c>
      <c r="T22" s="14">
        <f>T29</f>
        <v>759</v>
      </c>
      <c r="U22" s="18" t="s">
        <v>17</v>
      </c>
      <c r="V22" s="14">
        <f>V26</f>
        <v>686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20"/>
      <c r="M23" s="18"/>
      <c r="N23" s="18"/>
      <c r="O23" s="18"/>
      <c r="P23" s="18"/>
      <c r="Q23" s="18"/>
      <c r="R23" s="18">
        <v>686</v>
      </c>
      <c r="S23" s="18"/>
      <c r="T23" s="18"/>
      <c r="U23" s="18"/>
      <c r="V23" s="18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20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0"/>
      <c r="L25" s="20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20"/>
      <c r="M26" s="18"/>
      <c r="N26" s="18"/>
      <c r="O26" s="18"/>
      <c r="P26" s="18"/>
      <c r="Q26" s="18"/>
      <c r="R26" s="18"/>
      <c r="S26" s="18"/>
      <c r="T26" s="18"/>
      <c r="U26" s="18"/>
      <c r="V26" s="18">
        <v>686</v>
      </c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20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20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2" t="s">
        <v>43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20"/>
      <c r="M29" s="18"/>
      <c r="N29" s="18"/>
      <c r="O29" s="18"/>
      <c r="P29" s="18"/>
      <c r="Q29" s="18"/>
      <c r="R29" s="18"/>
      <c r="S29" s="18"/>
      <c r="T29" s="18">
        <v>759</v>
      </c>
      <c r="U29" s="18"/>
      <c r="V29" s="18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20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20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9"/>
      <c r="L32" s="20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20">
        <f>K11*0.38</f>
        <v>319.2</v>
      </c>
      <c r="L33" s="20">
        <f>K33</f>
        <v>319.2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20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42</v>
      </c>
      <c r="B35" s="3"/>
      <c r="C35" s="3"/>
      <c r="D35" s="3"/>
      <c r="E35" s="3"/>
      <c r="F35" s="3"/>
      <c r="G35" s="3"/>
      <c r="H35" s="3"/>
      <c r="I35" s="3"/>
      <c r="J35" s="4"/>
      <c r="K35" s="20"/>
      <c r="L35" s="20"/>
      <c r="M35" s="18">
        <v>170</v>
      </c>
      <c r="N35" s="18"/>
      <c r="O35" s="18"/>
      <c r="P35" s="18"/>
      <c r="Q35" s="18">
        <v>7240</v>
      </c>
      <c r="R35" s="18"/>
      <c r="S35" s="18"/>
      <c r="T35" s="18"/>
      <c r="U35" s="18"/>
      <c r="V35" s="18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K16+K17+K18+K19+K21+K22</f>
        <v>6929.999999999999</v>
      </c>
      <c r="L36" s="14">
        <f>K36</f>
        <v>6929.999999999999</v>
      </c>
      <c r="M36" s="14">
        <f>M16+M17+M18+M19+M21+M22</f>
        <v>6780.799999999999</v>
      </c>
      <c r="N36" s="14">
        <f>N16+N17+N18+N19+N21</f>
        <v>6610.799999999999</v>
      </c>
      <c r="O36" s="14">
        <f>O16+O17+O18+O19+O20+O21</f>
        <v>7240.800000000001</v>
      </c>
      <c r="P36" s="14">
        <f>O36</f>
        <v>7240.800000000001</v>
      </c>
      <c r="Q36" s="14">
        <f>Q16+Q17+Q18+Q19+Q20+Q21+Q22</f>
        <v>14481.2</v>
      </c>
      <c r="R36" s="14">
        <f>R16+R17+R18+R19+R20+R21+R22</f>
        <v>7927.200000000001</v>
      </c>
      <c r="S36" s="14">
        <f>S16+S17+S18+S19+S21</f>
        <v>6829.200000000001</v>
      </c>
      <c r="T36" s="14">
        <f>T16+T17+T18+T19+T21+T22</f>
        <v>7588.200000000001</v>
      </c>
      <c r="U36" s="14">
        <f>U16+U17+U18+U19+U21</f>
        <v>5535.6</v>
      </c>
      <c r="V36" s="14">
        <f>V16+V17+V18+V19+V21+V22</f>
        <v>6676</v>
      </c>
    </row>
    <row r="38" spans="21:22" ht="12.75">
      <c r="U38" s="21"/>
      <c r="V38" s="17">
        <f>V10+V14-V36</f>
        <v>42706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2013-01-22T23:55:30Z</cp:lastPrinted>
  <dcterms:created xsi:type="dcterms:W3CDTF">2012-04-11T04:13:08Z</dcterms:created>
  <dcterms:modified xsi:type="dcterms:W3CDTF">2020-01-14T10:22:55Z</dcterms:modified>
  <cp:category/>
  <cp:version/>
  <cp:contentType/>
  <cp:contentStatus/>
</cp:coreProperties>
</file>