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<sst xmlns="http://schemas.openxmlformats.org/spreadsheetml/2006/main" count="46" uniqueCount="44">
  <si>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</si>
  <si>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</si>
  <si>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</si>
  <si>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</si>
  <si>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</si>
  <si>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</si>
  <si>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</si>
  <si>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</si>
  <si>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</si>
  <si>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</si>
  <si>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</si>
  <si>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</si>
  <si>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</si>
  <si>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</si>
  <si>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</si>
  <si>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ноябрь</t>
  </si>
  <si>
    <t>декабрь</t>
  </si>
  <si>
    <t xml:space="preserve"> </t>
  </si>
  <si>
    <t>июнь</t>
  </si>
  <si>
    <t>май</t>
  </si>
  <si>
    <t>апрель</t>
  </si>
  <si>
    <t xml:space="preserve">5. Тариф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</si>
  <si>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</si>
  <si>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</si>
  <si>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</si>
  <si>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</si>
  <si>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</si>
  <si>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</si>
  <si>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</si>
  <si>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</si>
  <si>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</si>
  <si>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</si>
  <si>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</si>
  <si>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</si>
  <si>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</si>
  <si>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</si>
  <si>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</si>
  <si>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</si>
  <si>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1  ул. ДРСУ-1 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</si>
  <si>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</si>
  <si>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</si>
  <si>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</si>
  <si>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л. Ремонт крыши (сосульки)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</si>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</sst>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G2">
      <selection activeCell="V39" sqref="V39"/>
    </sheetView>
  </sheetViews>
  <sheetFormatPr defaultColWidth="9.00390625" defaultRowHeight="12.75"/>
  <cols>
    <col min="7" max="7" width="35.125" style="0" customWidth="1"/>
    <col min="8" max="9" width="9.125" style="0" hidden="1" customWidth="1"/>
    <col min="10" max="10" width="7.75390625" style="0" hidden="1" customWidth="1"/>
    <col min="22" max="22" width="9.6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38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ht="12.75">
      <c r="E5" s="16" t="s">
        <v>41</v>
      </c>
    </row>
    <row r="6" ht="12.75">
      <c r="AH6" s="15"/>
    </row>
    <row r="8" spans="11:22" ht="12.75">
      <c r="K8" t="s">
        <v>26</v>
      </c>
      <c r="L8" t="s">
        <v>27</v>
      </c>
      <c r="M8" t="s">
        <v>28</v>
      </c>
      <c r="N8" t="s">
        <v>20</v>
      </c>
      <c r="O8" t="s">
        <v>19</v>
      </c>
      <c r="P8" t="s">
        <v>18</v>
      </c>
      <c r="Q8" t="s">
        <v>11</v>
      </c>
      <c r="R8" t="s">
        <v>12</v>
      </c>
      <c r="S8" t="s">
        <v>13</v>
      </c>
      <c r="T8" t="s">
        <v>29</v>
      </c>
      <c r="U8" t="s">
        <v>15</v>
      </c>
      <c r="V8" t="s">
        <v>16</v>
      </c>
    </row>
    <row r="9" spans="1:22" ht="15">
      <c r="A9" s="2" t="s">
        <v>31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32</v>
      </c>
      <c r="B10" s="3"/>
      <c r="C10" s="3"/>
      <c r="D10" s="3"/>
      <c r="E10" s="3"/>
      <c r="F10" s="3"/>
      <c r="G10" s="3"/>
      <c r="H10" s="3"/>
      <c r="I10" s="3"/>
      <c r="J10" s="4"/>
      <c r="K10" s="14">
        <v>13074</v>
      </c>
      <c r="L10" s="14">
        <f aca="true" t="shared" si="0" ref="L10:Q10">K10+K14-K36</f>
        <v>14128.225</v>
      </c>
      <c r="M10" s="14">
        <f t="shared" si="0"/>
        <v>15182.449999999999</v>
      </c>
      <c r="N10" s="14">
        <f t="shared" si="0"/>
        <v>5100.356999999996</v>
      </c>
      <c r="O10" s="14">
        <f t="shared" si="0"/>
        <v>6418.2639999999965</v>
      </c>
      <c r="P10" s="14">
        <f t="shared" si="0"/>
        <v>7562.695999999997</v>
      </c>
      <c r="Q10" s="14">
        <f t="shared" si="0"/>
        <v>8707.127999999997</v>
      </c>
      <c r="R10" s="14">
        <f>Q10+Q14-Q36</f>
        <v>9851.570999999998</v>
      </c>
      <c r="S10" s="14">
        <f>R10+R14-R36</f>
        <v>10996.013999999997</v>
      </c>
      <c r="T10" s="14">
        <f>S10+S14-S36</f>
        <v>12480.456999999997</v>
      </c>
      <c r="U10" s="14">
        <f>T10+T14-T36</f>
        <v>13964.899999999996</v>
      </c>
      <c r="V10" s="14">
        <f>U10+U14-U36</f>
        <v>15449.342999999997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693.9</v>
      </c>
      <c r="L11" s="11">
        <f>K11</f>
        <v>693.9</v>
      </c>
      <c r="M11" s="11">
        <f>L11</f>
        <v>693.9</v>
      </c>
      <c r="N11" s="11">
        <f aca="true" t="shared" si="1" ref="N11:P12">M11</f>
        <v>693.9</v>
      </c>
      <c r="O11" s="11">
        <f t="shared" si="1"/>
        <v>693.9</v>
      </c>
      <c r="P11" s="11">
        <f t="shared" si="1"/>
        <v>693.9</v>
      </c>
      <c r="Q11" s="11">
        <f aca="true" t="shared" si="2" ref="Q11:R14">P11</f>
        <v>693.9</v>
      </c>
      <c r="R11" s="11">
        <f t="shared" si="2"/>
        <v>693.9</v>
      </c>
      <c r="S11" s="11">
        <f aca="true" t="shared" si="3" ref="S11:T14">R11</f>
        <v>693.9</v>
      </c>
      <c r="T11" s="11">
        <f t="shared" si="3"/>
        <v>693.9</v>
      </c>
      <c r="U11" s="11">
        <f>T11</f>
        <v>693.9</v>
      </c>
      <c r="V11" s="11">
        <f>U11</f>
        <v>693.9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16</v>
      </c>
      <c r="L12" s="13">
        <f>K12</f>
        <v>16</v>
      </c>
      <c r="M12" s="13">
        <f>L12</f>
        <v>16</v>
      </c>
      <c r="N12" s="13">
        <f t="shared" si="1"/>
        <v>16</v>
      </c>
      <c r="O12" s="13">
        <f t="shared" si="1"/>
        <v>16</v>
      </c>
      <c r="P12" s="13">
        <f t="shared" si="1"/>
        <v>16</v>
      </c>
      <c r="Q12" s="13">
        <f t="shared" si="2"/>
        <v>16</v>
      </c>
      <c r="R12" s="13">
        <f t="shared" si="2"/>
        <v>16</v>
      </c>
      <c r="S12" s="13">
        <f t="shared" si="3"/>
        <v>16</v>
      </c>
      <c r="T12" s="13">
        <f t="shared" si="3"/>
        <v>16</v>
      </c>
      <c r="U12" s="13">
        <f>T12</f>
        <v>16</v>
      </c>
      <c r="V12" s="13">
        <f>U12</f>
        <v>16</v>
      </c>
    </row>
    <row r="13" spans="1:22" ht="15">
      <c r="A13" s="2" t="s">
        <v>21</v>
      </c>
      <c r="B13" s="3"/>
      <c r="C13" s="3"/>
      <c r="D13" s="3"/>
      <c r="E13" s="3"/>
      <c r="F13" s="3"/>
      <c r="G13" s="3"/>
      <c r="H13" s="3"/>
      <c r="I13" s="3"/>
      <c r="J13" s="4"/>
      <c r="K13" s="12">
        <v>10</v>
      </c>
      <c r="L13" s="12">
        <v>10</v>
      </c>
      <c r="M13" s="12">
        <v>10</v>
      </c>
      <c r="N13" s="12">
        <v>10</v>
      </c>
      <c r="O13" s="12">
        <v>10.5</v>
      </c>
      <c r="P13" s="12">
        <f>O13</f>
        <v>10.5</v>
      </c>
      <c r="Q13" s="12">
        <f t="shared" si="2"/>
        <v>10.5</v>
      </c>
      <c r="R13" s="12">
        <f t="shared" si="2"/>
        <v>10.5</v>
      </c>
      <c r="S13" s="12">
        <f t="shared" si="3"/>
        <v>10.5</v>
      </c>
      <c r="T13" s="12">
        <f t="shared" si="3"/>
        <v>10.5</v>
      </c>
      <c r="U13" s="12">
        <v>8.96</v>
      </c>
      <c r="V13" s="12">
        <v>9.98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6939</v>
      </c>
      <c r="L14" s="14">
        <v>6939</v>
      </c>
      <c r="M14" s="14">
        <v>6939</v>
      </c>
      <c r="N14" s="14">
        <v>6939</v>
      </c>
      <c r="O14" s="14">
        <f>O11*O13</f>
        <v>7285.95</v>
      </c>
      <c r="P14" s="14">
        <f>O14</f>
        <v>7285.95</v>
      </c>
      <c r="Q14" s="14">
        <f t="shared" si="2"/>
        <v>7285.95</v>
      </c>
      <c r="R14" s="14">
        <f t="shared" si="2"/>
        <v>7285.95</v>
      </c>
      <c r="S14" s="14">
        <f t="shared" si="3"/>
        <v>7285.95</v>
      </c>
      <c r="T14" s="14">
        <f t="shared" si="3"/>
        <v>7285.95</v>
      </c>
      <c r="U14" s="14">
        <f>U11*U13</f>
        <v>6217.344</v>
      </c>
      <c r="V14" s="14">
        <f>V11*V13</f>
        <v>6925.122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25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2865.807</v>
      </c>
      <c r="L16" s="14">
        <f aca="true" t="shared" si="4" ref="L16:M19">K16</f>
        <v>2865.807</v>
      </c>
      <c r="M16" s="14">
        <f t="shared" si="4"/>
        <v>2865.807</v>
      </c>
      <c r="N16" s="14">
        <f aca="true" t="shared" si="5" ref="N16:S16">M16</f>
        <v>2865.807</v>
      </c>
      <c r="O16" s="14">
        <f>O11*4.34</f>
        <v>3011.526</v>
      </c>
      <c r="P16" s="14">
        <f t="shared" si="5"/>
        <v>3011.526</v>
      </c>
      <c r="Q16" s="14">
        <f t="shared" si="5"/>
        <v>3011.526</v>
      </c>
      <c r="R16" s="14">
        <f t="shared" si="5"/>
        <v>3011.526</v>
      </c>
      <c r="S16" s="14">
        <f t="shared" si="5"/>
        <v>3011.526</v>
      </c>
      <c r="T16" s="14">
        <f aca="true" t="shared" si="6" ref="T16:T21">S16</f>
        <v>3011.526</v>
      </c>
      <c r="U16" s="14">
        <f>T16</f>
        <v>3011.526</v>
      </c>
      <c r="V16" s="14">
        <v>3081</v>
      </c>
    </row>
    <row r="17" spans="1:22" ht="15.75">
      <c r="A17" s="7" t="s">
        <v>14</v>
      </c>
      <c r="B17" s="3"/>
      <c r="C17" s="3"/>
      <c r="D17" s="3"/>
      <c r="E17" s="3"/>
      <c r="F17" s="3"/>
      <c r="G17" s="3"/>
      <c r="H17" s="3"/>
      <c r="I17" s="3"/>
      <c r="J17" s="4"/>
      <c r="K17" s="14">
        <f>O17</f>
        <v>485.72999999999996</v>
      </c>
      <c r="L17" s="14">
        <f t="shared" si="4"/>
        <v>485.72999999999996</v>
      </c>
      <c r="M17" s="14">
        <f t="shared" si="4"/>
        <v>485.72999999999996</v>
      </c>
      <c r="N17" s="14">
        <f>M17</f>
        <v>485.72999999999996</v>
      </c>
      <c r="O17" s="14">
        <f>O11*0.7</f>
        <v>485.72999999999996</v>
      </c>
      <c r="P17" s="14">
        <f aca="true" t="shared" si="7" ref="P17:Q22">O17</f>
        <v>485.72999999999996</v>
      </c>
      <c r="Q17" s="14">
        <f t="shared" si="7"/>
        <v>485.72999999999996</v>
      </c>
      <c r="R17" s="14">
        <f aca="true" t="shared" si="8" ref="R17:S20">Q17</f>
        <v>485.72999999999996</v>
      </c>
      <c r="S17" s="14">
        <f t="shared" si="8"/>
        <v>485.72999999999996</v>
      </c>
      <c r="T17" s="14">
        <f t="shared" si="6"/>
        <v>485.72999999999996</v>
      </c>
      <c r="U17" s="14">
        <f>T17</f>
        <v>485.72999999999996</v>
      </c>
      <c r="V17" s="14">
        <v>500</v>
      </c>
    </row>
    <row r="18" spans="1:22" ht="15.75">
      <c r="A18" s="7" t="s">
        <v>22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K11*1.89</f>
        <v>1311.4709999999998</v>
      </c>
      <c r="L18" s="14">
        <f t="shared" si="4"/>
        <v>1311.4709999999998</v>
      </c>
      <c r="M18" s="14">
        <f t="shared" si="4"/>
        <v>1311.4709999999998</v>
      </c>
      <c r="N18" s="14">
        <f>M18</f>
        <v>1311.4709999999998</v>
      </c>
      <c r="O18" s="14">
        <f>N18</f>
        <v>1311.4709999999998</v>
      </c>
      <c r="P18" s="14">
        <f t="shared" si="7"/>
        <v>1311.4709999999998</v>
      </c>
      <c r="Q18" s="14">
        <f t="shared" si="7"/>
        <v>1311.4709999999998</v>
      </c>
      <c r="R18" s="14">
        <f t="shared" si="8"/>
        <v>1311.4709999999998</v>
      </c>
      <c r="S18" s="14">
        <f t="shared" si="8"/>
        <v>1311.4709999999998</v>
      </c>
      <c r="T18" s="14">
        <f t="shared" si="6"/>
        <v>1311.4709999999998</v>
      </c>
      <c r="U18" s="14">
        <f>U11*0.35</f>
        <v>242.86499999999998</v>
      </c>
      <c r="V18" s="14">
        <v>534</v>
      </c>
    </row>
    <row r="19" spans="1:22" ht="15.75">
      <c r="A19" s="7" t="s">
        <v>23</v>
      </c>
      <c r="B19" s="3"/>
      <c r="C19" s="3"/>
      <c r="D19" s="3"/>
      <c r="E19" s="3"/>
      <c r="F19" s="3"/>
      <c r="G19" s="3"/>
      <c r="H19" s="3"/>
      <c r="I19" s="3"/>
      <c r="J19" s="4"/>
      <c r="K19" s="14">
        <v>694</v>
      </c>
      <c r="L19" s="14">
        <f t="shared" si="4"/>
        <v>694</v>
      </c>
      <c r="M19" s="14">
        <f t="shared" si="4"/>
        <v>694</v>
      </c>
      <c r="N19" s="14">
        <f>M19</f>
        <v>694</v>
      </c>
      <c r="O19" s="14">
        <f>N19</f>
        <v>694</v>
      </c>
      <c r="P19" s="14">
        <f t="shared" si="7"/>
        <v>694</v>
      </c>
      <c r="Q19" s="14">
        <f t="shared" si="7"/>
        <v>694</v>
      </c>
      <c r="R19" s="14">
        <f t="shared" si="8"/>
        <v>694</v>
      </c>
      <c r="S19" s="14">
        <f t="shared" si="8"/>
        <v>694</v>
      </c>
      <c r="T19" s="14">
        <f t="shared" si="6"/>
        <v>694</v>
      </c>
      <c r="U19" s="14">
        <f aca="true" t="shared" si="9" ref="U19:V21">T19</f>
        <v>694</v>
      </c>
      <c r="V19" s="14">
        <f t="shared" si="9"/>
        <v>694</v>
      </c>
    </row>
    <row r="20" spans="1:25" ht="15.75">
      <c r="A20" s="7" t="s">
        <v>24</v>
      </c>
      <c r="B20" s="3"/>
      <c r="C20" s="3"/>
      <c r="D20" s="3"/>
      <c r="E20" s="3"/>
      <c r="F20" s="3"/>
      <c r="G20" s="3"/>
      <c r="H20" s="3"/>
      <c r="I20" s="3"/>
      <c r="J20" s="4"/>
      <c r="K20" s="19"/>
      <c r="L20" s="20"/>
      <c r="M20" s="18"/>
      <c r="N20" s="18"/>
      <c r="O20" s="14">
        <f>O11*0.49</f>
        <v>340.01099999999997</v>
      </c>
      <c r="P20" s="14">
        <v>340</v>
      </c>
      <c r="Q20" s="14">
        <f>P20</f>
        <v>340</v>
      </c>
      <c r="R20" s="14">
        <f t="shared" si="8"/>
        <v>340</v>
      </c>
      <c r="S20" s="14" t="s">
        <v>17</v>
      </c>
      <c r="T20" s="14" t="str">
        <f t="shared" si="6"/>
        <v> </v>
      </c>
      <c r="U20" s="14" t="str">
        <f t="shared" si="9"/>
        <v> </v>
      </c>
      <c r="V20" s="14" t="str">
        <f t="shared" si="9"/>
        <v> </v>
      </c>
      <c r="W20" s="16"/>
      <c r="X20" s="16"/>
      <c r="Y20" s="16"/>
    </row>
    <row r="21" spans="1:25" ht="15.75">
      <c r="A21" s="7" t="s">
        <v>39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104.085</v>
      </c>
      <c r="L21" s="14">
        <f>L11*0.15</f>
        <v>104.085</v>
      </c>
      <c r="M21" s="14">
        <f>M11*0.15</f>
        <v>104.085</v>
      </c>
      <c r="N21" s="14">
        <f>N11*0.15</f>
        <v>104.085</v>
      </c>
      <c r="O21" s="14">
        <f>O11*0.2</f>
        <v>138.78</v>
      </c>
      <c r="P21" s="14">
        <f t="shared" si="7"/>
        <v>138.78</v>
      </c>
      <c r="Q21" s="14">
        <f t="shared" si="7"/>
        <v>138.78</v>
      </c>
      <c r="R21" s="14">
        <f>Q21</f>
        <v>138.78</v>
      </c>
      <c r="S21" s="14">
        <f>R21</f>
        <v>138.78</v>
      </c>
      <c r="T21" s="14">
        <f t="shared" si="6"/>
        <v>138.78</v>
      </c>
      <c r="U21" s="14">
        <f t="shared" si="9"/>
        <v>138.78</v>
      </c>
      <c r="V21" s="14">
        <f t="shared" si="9"/>
        <v>138.78</v>
      </c>
      <c r="W21" s="16"/>
      <c r="X21" s="16"/>
      <c r="Y21" s="16"/>
    </row>
    <row r="22" spans="1:22" ht="15.75">
      <c r="A22" s="7" t="s">
        <v>40</v>
      </c>
      <c r="B22" s="6"/>
      <c r="C22" s="6"/>
      <c r="D22" s="6"/>
      <c r="E22" s="6"/>
      <c r="F22" s="6"/>
      <c r="G22" s="6"/>
      <c r="H22" s="6"/>
      <c r="I22" s="3"/>
      <c r="J22" s="4"/>
      <c r="K22" s="14">
        <f>K32+K33</f>
        <v>423.682</v>
      </c>
      <c r="L22" s="14">
        <f>K22</f>
        <v>423.682</v>
      </c>
      <c r="M22" s="14">
        <f>M27+M32+M33+M35</f>
        <v>11560</v>
      </c>
      <c r="N22" s="14">
        <f>N32</f>
        <v>160</v>
      </c>
      <c r="O22" s="14">
        <f>O32</f>
        <v>160</v>
      </c>
      <c r="P22" s="14">
        <f>Q32</f>
        <v>160</v>
      </c>
      <c r="Q22" s="14">
        <f t="shared" si="7"/>
        <v>160</v>
      </c>
      <c r="R22" s="14">
        <f>Q22</f>
        <v>160</v>
      </c>
      <c r="S22" s="14">
        <f>R22</f>
        <v>160</v>
      </c>
      <c r="T22" s="14">
        <f>S22</f>
        <v>160</v>
      </c>
      <c r="U22" s="14">
        <f>T22</f>
        <v>160</v>
      </c>
      <c r="V22" s="14">
        <f>V27+V32</f>
        <v>3160</v>
      </c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20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20"/>
      <c r="M27" s="18">
        <v>2325</v>
      </c>
      <c r="N27" s="18"/>
      <c r="O27" s="18"/>
      <c r="P27" s="18"/>
      <c r="Q27" s="18"/>
      <c r="R27" s="18"/>
      <c r="S27" s="18"/>
      <c r="T27" s="18"/>
      <c r="U27" s="18"/>
      <c r="V27" s="18">
        <v>3000</v>
      </c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20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30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20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20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>
        <v>160</v>
      </c>
      <c r="L32" s="20">
        <v>160</v>
      </c>
      <c r="M32" s="20">
        <v>160</v>
      </c>
      <c r="N32" s="20">
        <v>160</v>
      </c>
      <c r="O32" s="20">
        <v>160</v>
      </c>
      <c r="P32" s="20">
        <v>160</v>
      </c>
      <c r="Q32" s="20">
        <v>160</v>
      </c>
      <c r="R32" s="20">
        <v>160</v>
      </c>
      <c r="S32" s="20">
        <v>160</v>
      </c>
      <c r="T32" s="20">
        <v>160</v>
      </c>
      <c r="U32" s="18">
        <f>T32</f>
        <v>160</v>
      </c>
      <c r="V32" s="18">
        <f>U32</f>
        <v>160</v>
      </c>
    </row>
    <row r="33" spans="1:22" ht="15">
      <c r="A33" s="2" t="s">
        <v>42</v>
      </c>
      <c r="B33" s="3"/>
      <c r="C33" s="3"/>
      <c r="D33" s="3"/>
      <c r="E33" s="3"/>
      <c r="F33" s="3"/>
      <c r="G33" s="3"/>
      <c r="H33" s="3"/>
      <c r="I33" s="3"/>
      <c r="J33" s="4"/>
      <c r="K33" s="20">
        <f>K11*0.38</f>
        <v>263.682</v>
      </c>
      <c r="L33" s="20">
        <f>K33</f>
        <v>263.682</v>
      </c>
      <c r="M33" s="18">
        <v>8935</v>
      </c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37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20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20"/>
      <c r="M35" s="18">
        <v>140</v>
      </c>
      <c r="N35" s="18"/>
      <c r="O35" s="18"/>
      <c r="P35" s="18"/>
      <c r="Q35" s="18"/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K16+K17+K18+K19+K21+K22</f>
        <v>5884.775</v>
      </c>
      <c r="L36" s="14">
        <f>L16+L17+L18+L19+L21+L22</f>
        <v>5884.775</v>
      </c>
      <c r="M36" s="14">
        <f>M16+M17+M18+M19+M21+M22</f>
        <v>17021.093</v>
      </c>
      <c r="N36" s="14">
        <f>N16+N17+N18+N19+N21+N22</f>
        <v>5621.093</v>
      </c>
      <c r="O36" s="14">
        <f>O16+O17+O18+O19+O20+O21+O22</f>
        <v>6141.517999999999</v>
      </c>
      <c r="P36" s="14">
        <f>O36</f>
        <v>6141.517999999999</v>
      </c>
      <c r="Q36" s="14">
        <f>Q16+Q17+Q18+Q19+Q20+Q21+Q22</f>
        <v>6141.507</v>
      </c>
      <c r="R36" s="14">
        <f>Q36</f>
        <v>6141.507</v>
      </c>
      <c r="S36" s="14">
        <f>S16+S17+S18+S19+S21+S22</f>
        <v>5801.507</v>
      </c>
      <c r="T36" s="14">
        <f>S36</f>
        <v>5801.507</v>
      </c>
      <c r="U36" s="14">
        <f>U16+U17+U18+U19+U21+U22</f>
        <v>4732.900999999999</v>
      </c>
      <c r="V36" s="14">
        <f>V16+V17+V18+V19+V21+V22</f>
        <v>8107.78</v>
      </c>
    </row>
    <row r="38" spans="21:22" ht="12.75">
      <c r="U38" s="21"/>
      <c r="V38" s="17">
        <f>V10+V14-V36</f>
        <v>14266.684999999998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2019-07-10T07:03:40Z</cp:lastPrinted>
  <dcterms:created xsi:type="dcterms:W3CDTF">2012-04-11T04:13:08Z</dcterms:created>
  <dcterms:modified xsi:type="dcterms:W3CDTF">2020-01-14T10:21:42Z</dcterms:modified>
  <cp:category/>
  <cp:version/>
  <cp:contentType/>
  <cp:contentStatus/>
</cp:coreProperties>
</file>