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<sst xmlns="http://schemas.openxmlformats.org/spreadsheetml/2006/main" count="49" uniqueCount="44">
  <si>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</si>
  <si>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</si>
  <si>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</si>
  <si>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</si>
  <si>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</si>
  <si>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</si>
  <si>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</si>
  <si>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</si>
  <si>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</si>
  <si>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</si>
  <si>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</si>
  <si>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</si>
  <si>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</si>
  <si>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</si>
  <si>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</si>
  <si>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</si>
  <si>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</si>
  <si>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</si>
  <si>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</si>
  <si>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</si>
  <si>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</si>
  <si>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</si>
  <si>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</si>
  <si>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</si>
  <si>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</si>
  <si>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</si>
  <si>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</si>
  <si>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</si>
  <si>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</si>
  <si>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</si>
  <si>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</si>
  <si>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</si>
  <si>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</si>
  <si>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</si>
  <si>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</si>
  <si>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</si>
  <si>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</si>
  <si>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</si>
  <si>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33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</si>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</sst>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E7">
      <selection activeCell="V39" sqref="V39"/>
    </sheetView>
  </sheetViews>
  <sheetFormatPr defaultColWidth="9.00390625" defaultRowHeight="12.75"/>
  <cols>
    <col min="10" max="10" width="7.625" style="0" customWidth="1"/>
    <col min="22" max="22" width="8.37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34:35" ht="12.75">
      <c r="AH4" s="17" t="s">
        <v>15</v>
      </c>
      <c r="AI4" s="14"/>
    </row>
    <row r="5" ht="12.75">
      <c r="E5" s="16" t="s">
        <v>41</v>
      </c>
    </row>
    <row r="6" ht="12.75">
      <c r="AH6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16</v>
      </c>
      <c r="V8" t="s">
        <v>17</v>
      </c>
    </row>
    <row r="9" spans="1:23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3" t="s">
        <v>15</v>
      </c>
      <c r="L9" s="13" t="s">
        <v>15</v>
      </c>
      <c r="M9" s="13"/>
      <c r="N9" s="10"/>
      <c r="O9" s="10"/>
      <c r="P9" s="10"/>
      <c r="Q9" s="10"/>
      <c r="R9" s="10"/>
      <c r="S9" s="10"/>
      <c r="T9" s="13"/>
      <c r="U9" s="13"/>
      <c r="V9" s="13"/>
      <c r="W9" s="16"/>
    </row>
    <row r="10" spans="1:23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3">
        <v>23406</v>
      </c>
      <c r="L10" s="13">
        <f aca="true" t="shared" si="0" ref="L10:Q10">K10+K14-K36</f>
        <v>25437.018000000004</v>
      </c>
      <c r="M10" s="13">
        <f t="shared" si="0"/>
        <v>26984.036000000007</v>
      </c>
      <c r="N10" s="13">
        <f t="shared" si="0"/>
        <v>29248.282000000007</v>
      </c>
      <c r="O10" s="13">
        <f t="shared" si="0"/>
        <v>31712.528000000006</v>
      </c>
      <c r="P10" s="13">
        <f t="shared" si="0"/>
        <v>33858.224</v>
      </c>
      <c r="Q10" s="13">
        <f t="shared" si="0"/>
        <v>36003.92</v>
      </c>
      <c r="R10" s="13">
        <f>Q10+Q14-Q36</f>
        <v>38149.973999999995</v>
      </c>
      <c r="S10" s="13">
        <f>R10+R14-R36</f>
        <v>37565.02799999999</v>
      </c>
      <c r="T10" s="13">
        <f>S10+S14-S36</f>
        <v>40335.08199999999</v>
      </c>
      <c r="U10" s="13">
        <f>T10+T14-T36</f>
        <v>43105.135999999984</v>
      </c>
      <c r="V10" s="13">
        <f>U10+U14-U36</f>
        <v>45875.18999999999</v>
      </c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1274.2</v>
      </c>
      <c r="L11" s="10">
        <f>K11</f>
        <v>1274.2</v>
      </c>
      <c r="M11" s="10">
        <f>L11</f>
        <v>1274.2</v>
      </c>
      <c r="N11" s="10">
        <f aca="true" t="shared" si="1" ref="N11:P12">M11</f>
        <v>1274.2</v>
      </c>
      <c r="O11" s="10">
        <f t="shared" si="1"/>
        <v>1274.2</v>
      </c>
      <c r="P11" s="10">
        <f t="shared" si="1"/>
        <v>1274.2</v>
      </c>
      <c r="Q11" s="10">
        <f aca="true" t="shared" si="2" ref="Q11:R14">P11</f>
        <v>1274.2</v>
      </c>
      <c r="R11" s="10">
        <f t="shared" si="2"/>
        <v>1274.2</v>
      </c>
      <c r="S11" s="10">
        <f aca="true" t="shared" si="3" ref="S11:T14">R11</f>
        <v>1274.2</v>
      </c>
      <c r="T11" s="10">
        <f t="shared" si="3"/>
        <v>1274.2</v>
      </c>
      <c r="U11" s="10">
        <f>T11</f>
        <v>1274.2</v>
      </c>
      <c r="V11" s="10">
        <f>U11</f>
        <v>1274.2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27</v>
      </c>
      <c r="L12" s="12">
        <f>K12</f>
        <v>27</v>
      </c>
      <c r="M12" s="12">
        <f>L12</f>
        <v>27</v>
      </c>
      <c r="N12" s="12">
        <f t="shared" si="1"/>
        <v>27</v>
      </c>
      <c r="O12" s="12">
        <f t="shared" si="1"/>
        <v>27</v>
      </c>
      <c r="P12" s="12">
        <f t="shared" si="1"/>
        <v>27</v>
      </c>
      <c r="Q12" s="12">
        <f t="shared" si="2"/>
        <v>27</v>
      </c>
      <c r="R12" s="12">
        <f t="shared" si="2"/>
        <v>27</v>
      </c>
      <c r="S12" s="12">
        <f t="shared" si="3"/>
        <v>27</v>
      </c>
      <c r="T12" s="12">
        <f t="shared" si="3"/>
        <v>27</v>
      </c>
      <c r="U12" s="12">
        <f>T12</f>
        <v>27</v>
      </c>
      <c r="V12" s="12">
        <f>U12</f>
        <v>27</v>
      </c>
      <c r="W12" s="16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1">
        <v>10</v>
      </c>
      <c r="L13" s="11">
        <v>10</v>
      </c>
      <c r="M13" s="11">
        <v>10</v>
      </c>
      <c r="N13" s="11">
        <v>10</v>
      </c>
      <c r="O13" s="11">
        <v>10.5</v>
      </c>
      <c r="P13" s="11">
        <f>O13</f>
        <v>10.5</v>
      </c>
      <c r="Q13" s="11">
        <f t="shared" si="2"/>
        <v>10.5</v>
      </c>
      <c r="R13" s="11">
        <f t="shared" si="2"/>
        <v>10.5</v>
      </c>
      <c r="S13" s="11">
        <f t="shared" si="3"/>
        <v>10.5</v>
      </c>
      <c r="T13" s="11">
        <f t="shared" si="3"/>
        <v>10.5</v>
      </c>
      <c r="U13" s="11">
        <v>8.96</v>
      </c>
      <c r="V13" s="11">
        <v>9.98</v>
      </c>
      <c r="W13" s="16"/>
    </row>
    <row r="14" spans="1:23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3">
        <v>12742</v>
      </c>
      <c r="L14" s="13">
        <v>12742</v>
      </c>
      <c r="M14" s="13">
        <v>12742</v>
      </c>
      <c r="N14" s="13">
        <v>12742</v>
      </c>
      <c r="O14" s="13">
        <f>O11*O13</f>
        <v>13379.1</v>
      </c>
      <c r="P14" s="13">
        <f>O14</f>
        <v>13379.1</v>
      </c>
      <c r="Q14" s="13">
        <f t="shared" si="2"/>
        <v>13379.1</v>
      </c>
      <c r="R14" s="13">
        <f t="shared" si="2"/>
        <v>13379.1</v>
      </c>
      <c r="S14" s="13">
        <f t="shared" si="3"/>
        <v>13379.1</v>
      </c>
      <c r="T14" s="13">
        <f t="shared" si="3"/>
        <v>13379.1</v>
      </c>
      <c r="U14" s="13">
        <f>U11*U13</f>
        <v>11416.832000000002</v>
      </c>
      <c r="V14" s="13">
        <f>V11*V13</f>
        <v>12716.516000000001</v>
      </c>
      <c r="W14" s="16"/>
    </row>
    <row r="15" spans="1:23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6"/>
    </row>
    <row r="16" spans="1:23" ht="15.75">
      <c r="A16" s="6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3">
        <f>K11*4.13</f>
        <v>5262.446</v>
      </c>
      <c r="L16" s="13">
        <f aca="true" t="shared" si="4" ref="L16:M19">K16</f>
        <v>5262.446</v>
      </c>
      <c r="M16" s="13">
        <f t="shared" si="4"/>
        <v>5262.446</v>
      </c>
      <c r="N16" s="13">
        <f aca="true" t="shared" si="5" ref="N16:S16">M16</f>
        <v>5262.446</v>
      </c>
      <c r="O16" s="13">
        <f>O11*4.34</f>
        <v>5530.028</v>
      </c>
      <c r="P16" s="13">
        <f t="shared" si="5"/>
        <v>5530.028</v>
      </c>
      <c r="Q16" s="13">
        <f t="shared" si="5"/>
        <v>5530.028</v>
      </c>
      <c r="R16" s="13">
        <f t="shared" si="5"/>
        <v>5530.028</v>
      </c>
      <c r="S16" s="13">
        <f t="shared" si="5"/>
        <v>5530.028</v>
      </c>
      <c r="T16" s="13">
        <f aca="true" t="shared" si="6" ref="T16:T21">S16</f>
        <v>5530.028</v>
      </c>
      <c r="U16" s="13">
        <f>T16</f>
        <v>5530.028</v>
      </c>
      <c r="V16" s="13">
        <v>5657</v>
      </c>
      <c r="W16" s="16"/>
    </row>
    <row r="17" spans="1:23" ht="15.75">
      <c r="A17" s="6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3">
        <f>O17</f>
        <v>891.9399999999999</v>
      </c>
      <c r="L17" s="13">
        <f t="shared" si="4"/>
        <v>891.9399999999999</v>
      </c>
      <c r="M17" s="13">
        <f t="shared" si="4"/>
        <v>891.9399999999999</v>
      </c>
      <c r="N17" s="13">
        <f>M17</f>
        <v>891.9399999999999</v>
      </c>
      <c r="O17" s="13">
        <f>O11*0.7</f>
        <v>891.9399999999999</v>
      </c>
      <c r="P17" s="13">
        <f aca="true" t="shared" si="7" ref="P17:Q21">O17</f>
        <v>891.9399999999999</v>
      </c>
      <c r="Q17" s="13">
        <f t="shared" si="7"/>
        <v>891.9399999999999</v>
      </c>
      <c r="R17" s="13">
        <f aca="true" t="shared" si="8" ref="R17:S20">Q17</f>
        <v>891.9399999999999</v>
      </c>
      <c r="S17" s="13">
        <f t="shared" si="8"/>
        <v>891.9399999999999</v>
      </c>
      <c r="T17" s="13">
        <f t="shared" si="6"/>
        <v>891.9399999999999</v>
      </c>
      <c r="U17" s="13">
        <f>T17</f>
        <v>891.9399999999999</v>
      </c>
      <c r="V17" s="13">
        <v>917</v>
      </c>
      <c r="W17" s="16"/>
    </row>
    <row r="18" spans="1:23" ht="15.75">
      <c r="A18" s="6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f>K11*1.89</f>
        <v>2408.238</v>
      </c>
      <c r="L18" s="13">
        <f t="shared" si="4"/>
        <v>2408.238</v>
      </c>
      <c r="M18" s="13">
        <f t="shared" si="4"/>
        <v>2408.238</v>
      </c>
      <c r="N18" s="13">
        <f>M18</f>
        <v>2408.238</v>
      </c>
      <c r="O18" s="13">
        <f>N18</f>
        <v>2408.238</v>
      </c>
      <c r="P18" s="13">
        <f t="shared" si="7"/>
        <v>2408.238</v>
      </c>
      <c r="Q18" s="13">
        <f t="shared" si="7"/>
        <v>2408.238</v>
      </c>
      <c r="R18" s="13">
        <f t="shared" si="8"/>
        <v>2408.238</v>
      </c>
      <c r="S18" s="13">
        <f t="shared" si="8"/>
        <v>2408.238</v>
      </c>
      <c r="T18" s="13">
        <f t="shared" si="6"/>
        <v>2408.238</v>
      </c>
      <c r="U18" s="13">
        <f>U11*0.35</f>
        <v>445.96999999999997</v>
      </c>
      <c r="V18" s="13">
        <v>981</v>
      </c>
      <c r="W18" s="16"/>
    </row>
    <row r="19" spans="1:23" ht="15.75">
      <c r="A19" s="6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>
        <v>1274</v>
      </c>
      <c r="L19" s="13">
        <f t="shared" si="4"/>
        <v>1274</v>
      </c>
      <c r="M19" s="13">
        <f t="shared" si="4"/>
        <v>1274</v>
      </c>
      <c r="N19" s="13">
        <f>M19</f>
        <v>1274</v>
      </c>
      <c r="O19" s="13">
        <f>N19</f>
        <v>1274</v>
      </c>
      <c r="P19" s="13">
        <f t="shared" si="7"/>
        <v>1274</v>
      </c>
      <c r="Q19" s="13">
        <f t="shared" si="7"/>
        <v>1274</v>
      </c>
      <c r="R19" s="13">
        <f t="shared" si="8"/>
        <v>1274</v>
      </c>
      <c r="S19" s="13">
        <f t="shared" si="8"/>
        <v>1274</v>
      </c>
      <c r="T19" s="13">
        <f t="shared" si="6"/>
        <v>1274</v>
      </c>
      <c r="U19" s="13">
        <f aca="true" t="shared" si="9" ref="U19:V21">T19</f>
        <v>1274</v>
      </c>
      <c r="V19" s="13">
        <f t="shared" si="9"/>
        <v>1274</v>
      </c>
      <c r="W19" s="16"/>
    </row>
    <row r="20" spans="1:23" ht="15.75">
      <c r="A20" s="6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3">
        <f>K11*0.34</f>
        <v>433.22800000000007</v>
      </c>
      <c r="L20" s="13">
        <f>K20</f>
        <v>433.22800000000007</v>
      </c>
      <c r="M20" s="13" t="s">
        <v>15</v>
      </c>
      <c r="N20" s="13" t="s">
        <v>15</v>
      </c>
      <c r="O20" s="13">
        <f>O11*0.49</f>
        <v>624.3580000000001</v>
      </c>
      <c r="P20" s="13">
        <v>624</v>
      </c>
      <c r="Q20" s="13">
        <f>P20</f>
        <v>624</v>
      </c>
      <c r="R20" s="13">
        <f t="shared" si="8"/>
        <v>624</v>
      </c>
      <c r="S20" s="13" t="s">
        <v>15</v>
      </c>
      <c r="T20" s="13" t="str">
        <f t="shared" si="6"/>
        <v> </v>
      </c>
      <c r="U20" s="13" t="str">
        <f t="shared" si="9"/>
        <v> </v>
      </c>
      <c r="V20" s="13" t="str">
        <f t="shared" si="9"/>
        <v> </v>
      </c>
      <c r="W20" s="16"/>
    </row>
    <row r="21" spans="1:23" ht="15.75">
      <c r="A21" s="6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3">
        <f>K11*0.15</f>
        <v>191.13</v>
      </c>
      <c r="L21" s="13">
        <f>L11*0.15</f>
        <v>191.13</v>
      </c>
      <c r="M21" s="13">
        <f>M11*0.15</f>
        <v>191.13</v>
      </c>
      <c r="N21" s="13">
        <f>N11*0.15</f>
        <v>191.13</v>
      </c>
      <c r="O21" s="13">
        <f>O11*0.2</f>
        <v>254.84000000000003</v>
      </c>
      <c r="P21" s="13">
        <f t="shared" si="7"/>
        <v>254.84000000000003</v>
      </c>
      <c r="Q21" s="13">
        <f t="shared" si="7"/>
        <v>254.84000000000003</v>
      </c>
      <c r="R21" s="13">
        <f>Q21</f>
        <v>254.84000000000003</v>
      </c>
      <c r="S21" s="13">
        <f>R21</f>
        <v>254.84000000000003</v>
      </c>
      <c r="T21" s="13">
        <f t="shared" si="6"/>
        <v>254.84000000000003</v>
      </c>
      <c r="U21" s="13">
        <f t="shared" si="9"/>
        <v>254.84000000000003</v>
      </c>
      <c r="V21" s="13">
        <f t="shared" si="9"/>
        <v>254.84000000000003</v>
      </c>
      <c r="W21" s="16"/>
    </row>
    <row r="22" spans="1:23" ht="15.75">
      <c r="A22" s="6" t="s">
        <v>40</v>
      </c>
      <c r="B22" s="5"/>
      <c r="C22" s="5"/>
      <c r="D22" s="5"/>
      <c r="E22" s="5"/>
      <c r="F22" s="5"/>
      <c r="G22" s="5"/>
      <c r="H22" s="5"/>
      <c r="I22" s="3"/>
      <c r="J22" s="4"/>
      <c r="K22" s="13">
        <f>K32+K33</f>
        <v>250</v>
      </c>
      <c r="L22" s="13">
        <f>L32+L33</f>
        <v>734</v>
      </c>
      <c r="M22" s="13">
        <f>M32+M35</f>
        <v>450</v>
      </c>
      <c r="N22" s="13">
        <f>N32</f>
        <v>250</v>
      </c>
      <c r="O22" s="13">
        <f>O32</f>
        <v>250</v>
      </c>
      <c r="P22" s="13">
        <v>250</v>
      </c>
      <c r="Q22" s="13">
        <f>Q32</f>
        <v>250</v>
      </c>
      <c r="R22" s="13">
        <f>R26+R32+R33</f>
        <v>2981</v>
      </c>
      <c r="S22" s="13">
        <v>250</v>
      </c>
      <c r="T22" s="13">
        <f>S22</f>
        <v>250</v>
      </c>
      <c r="U22" s="13">
        <f>T22</f>
        <v>250</v>
      </c>
      <c r="V22" s="13">
        <f>U22</f>
        <v>250</v>
      </c>
      <c r="W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>
        <v>231</v>
      </c>
      <c r="S26" s="18"/>
      <c r="T26" s="18"/>
      <c r="U26" s="18"/>
      <c r="V26" s="18"/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9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>
        <v>250</v>
      </c>
      <c r="L32" s="20">
        <f aca="true" t="shared" si="10" ref="L32:Q32">K32</f>
        <v>250</v>
      </c>
      <c r="M32" s="18">
        <f t="shared" si="10"/>
        <v>250</v>
      </c>
      <c r="N32" s="18">
        <f t="shared" si="10"/>
        <v>250</v>
      </c>
      <c r="O32" s="18">
        <f t="shared" si="10"/>
        <v>250</v>
      </c>
      <c r="P32" s="18">
        <f t="shared" si="10"/>
        <v>250</v>
      </c>
      <c r="Q32" s="18">
        <f t="shared" si="10"/>
        <v>250</v>
      </c>
      <c r="R32" s="18">
        <f>Q32</f>
        <v>250</v>
      </c>
      <c r="S32" s="18">
        <f>R32</f>
        <v>250</v>
      </c>
      <c r="T32" s="18">
        <f>S32</f>
        <v>250</v>
      </c>
      <c r="U32" s="18">
        <f>T32</f>
        <v>250</v>
      </c>
      <c r="V32" s="18">
        <f>U32</f>
        <v>250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20">
        <v>484</v>
      </c>
      <c r="M33" s="18"/>
      <c r="N33" s="18"/>
      <c r="O33" s="18"/>
      <c r="P33" s="18"/>
      <c r="Q33" s="18"/>
      <c r="R33" s="18">
        <v>2500</v>
      </c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>
        <v>200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3">
        <f>K16+K17+K18+K19+K20+K21+K22</f>
        <v>10710.981999999998</v>
      </c>
      <c r="L36" s="13">
        <f>L16+L17+L18+L19+L20+L21+L22</f>
        <v>11194.981999999998</v>
      </c>
      <c r="M36" s="13">
        <f>M16+M17+M18+M19+M21+M22</f>
        <v>10477.753999999999</v>
      </c>
      <c r="N36" s="13">
        <f>N16+N17+N18+N19+N21+N22</f>
        <v>10277.753999999999</v>
      </c>
      <c r="O36" s="13">
        <f>O16+O17+O18+O19+O20+O21+O22</f>
        <v>11233.404</v>
      </c>
      <c r="P36" s="13">
        <f>O36</f>
        <v>11233.404</v>
      </c>
      <c r="Q36" s="13">
        <f>Q16+Q17+Q18+Q19+Q20+Q21+Q22</f>
        <v>11233.046</v>
      </c>
      <c r="R36" s="13">
        <f>R16+R17+R18+R19+R20+R21+R22</f>
        <v>13964.046</v>
      </c>
      <c r="S36" s="13">
        <f>S16+S17+S18+S19+S21+S22</f>
        <v>10609.046</v>
      </c>
      <c r="T36" s="13">
        <f>S36</f>
        <v>10609.046</v>
      </c>
      <c r="U36" s="13">
        <f>U16+U17+U18+U19+U21+U22</f>
        <v>8646.778</v>
      </c>
      <c r="V36" s="13">
        <f>V16+V17+V18+V19+V21+V22</f>
        <v>9333.84</v>
      </c>
    </row>
    <row r="38" spans="21:22" ht="12.75">
      <c r="U38" s="21"/>
      <c r="V38" s="17">
        <f>V10+V14-V36</f>
        <v>49257.865999999995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2014-02-07T06:13:13Z</cp:lastPrinted>
  <dcterms:created xsi:type="dcterms:W3CDTF">2012-04-11T04:13:08Z</dcterms:created>
  <dcterms:modified xsi:type="dcterms:W3CDTF">2020-01-14T10:18:20Z</dcterms:modified>
  <cp:category/>
  <cp:version/>
  <cp:contentType/>
  <cp:contentStatus/>
</cp:coreProperties>
</file>