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<sst xmlns="http://schemas.openxmlformats.org/spreadsheetml/2006/main" count="48" uniqueCount="44">
  <si>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</si>
  <si>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</si>
  <si>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</si>
  <si>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</si>
  <si>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</si>
  <si>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</si>
  <si>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</si>
  <si>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</si>
  <si>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</si>
  <si>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</si>
  <si>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</si>
  <si>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</si>
  <si>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</si>
  <si>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</si>
  <si>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</si>
  <si>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</si>
  <si>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</si>
  <si>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</si>
  <si>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</si>
  <si>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</si>
  <si>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</si>
  <si>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</si>
  <si>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</si>
  <si>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</si>
  <si>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</si>
  <si>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</si>
  <si>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</si>
  <si>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</si>
  <si>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</si>
  <si>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</si>
  <si>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</si>
  <si>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</si>
  <si>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</si>
  <si>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</si>
  <si>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</si>
  <si>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</si>
  <si>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</si>
  <si>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</si>
  <si>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23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</si>
  <si>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</si>
  <si>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</si>
  <si>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</si>
  <si>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крыши(снег козырьки)</t>
  </si>
  <si>
    <t>к. Прочие работы  (реестр)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</si>
</sst>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E2">
      <selection activeCell="V39" sqref="V39"/>
    </sheetView>
  </sheetViews>
  <sheetFormatPr defaultColWidth="9.00390625" defaultRowHeight="12.75"/>
  <cols>
    <col min="10" max="10" width="8.125" style="0" customWidth="1"/>
    <col min="22" max="22" width="10.1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8" t="s">
        <v>17</v>
      </c>
    </row>
    <row r="5" ht="12.75">
      <c r="E5" s="17" t="s">
        <v>41</v>
      </c>
    </row>
    <row r="6" ht="12.75">
      <c r="AH6" s="16"/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2"/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</row>
    <row r="10" spans="1:32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5">
        <v>21160</v>
      </c>
      <c r="L10" s="15">
        <f aca="true" t="shared" si="0" ref="L10:Q10">K10+K14-K36</f>
        <v>15586.513</v>
      </c>
      <c r="M10" s="15">
        <f t="shared" si="0"/>
        <v>16604.025999999998</v>
      </c>
      <c r="N10" s="15">
        <f t="shared" si="0"/>
        <v>5858.034999999996</v>
      </c>
      <c r="O10" s="15">
        <f t="shared" si="0"/>
        <v>7487.043999999996</v>
      </c>
      <c r="P10" s="15">
        <f t="shared" si="0"/>
        <v>6555.7279999999955</v>
      </c>
      <c r="Q10" s="15">
        <f t="shared" si="0"/>
        <v>7972.568999999996</v>
      </c>
      <c r="R10" s="15">
        <f>Q10+Q14-Q36</f>
        <v>9389.409999999998</v>
      </c>
      <c r="S10" s="15">
        <f>R10+R14-R36</f>
        <v>5836.250999999998</v>
      </c>
      <c r="T10" s="15">
        <f>S10+S14-S36</f>
        <v>7669.091999999999</v>
      </c>
      <c r="U10" s="15">
        <f>T10+T14-T36</f>
        <v>9501.932999999999</v>
      </c>
      <c r="V10" s="15">
        <f>U10+U14-U36</f>
        <v>11334.774000000001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849.3</v>
      </c>
      <c r="L11" s="12">
        <f>K11</f>
        <v>849.3</v>
      </c>
      <c r="M11" s="12">
        <f>L11</f>
        <v>849.3</v>
      </c>
      <c r="N11" s="12">
        <f aca="true" t="shared" si="1" ref="N11:P12">M11</f>
        <v>849.3</v>
      </c>
      <c r="O11" s="12">
        <f t="shared" si="1"/>
        <v>849.3</v>
      </c>
      <c r="P11" s="12">
        <f t="shared" si="1"/>
        <v>849.3</v>
      </c>
      <c r="Q11" s="12">
        <f aca="true" t="shared" si="2" ref="Q11:R14">P11</f>
        <v>849.3</v>
      </c>
      <c r="R11" s="12">
        <f t="shared" si="2"/>
        <v>849.3</v>
      </c>
      <c r="S11" s="12">
        <f aca="true" t="shared" si="3" ref="S11:T14">R11</f>
        <v>849.3</v>
      </c>
      <c r="T11" s="12">
        <f t="shared" si="3"/>
        <v>849.3</v>
      </c>
      <c r="U11" s="12">
        <f>T11</f>
        <v>849.3</v>
      </c>
      <c r="V11" s="12">
        <f>U11</f>
        <v>849.3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18</v>
      </c>
      <c r="L12" s="14">
        <f>K12</f>
        <v>18</v>
      </c>
      <c r="M12" s="14">
        <f>L12</f>
        <v>18</v>
      </c>
      <c r="N12" s="14">
        <f t="shared" si="1"/>
        <v>18</v>
      </c>
      <c r="O12" s="14">
        <f t="shared" si="1"/>
        <v>18</v>
      </c>
      <c r="P12" s="14">
        <f t="shared" si="1"/>
        <v>18</v>
      </c>
      <c r="Q12" s="14">
        <f t="shared" si="2"/>
        <v>18</v>
      </c>
      <c r="R12" s="14">
        <f t="shared" si="2"/>
        <v>18</v>
      </c>
      <c r="S12" s="14">
        <f t="shared" si="3"/>
        <v>18</v>
      </c>
      <c r="T12" s="14">
        <f t="shared" si="3"/>
        <v>18</v>
      </c>
      <c r="U12" s="14">
        <f>T12</f>
        <v>18</v>
      </c>
      <c r="V12" s="14">
        <f>U12</f>
        <v>18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3">
        <v>10</v>
      </c>
      <c r="L13" s="13">
        <v>10</v>
      </c>
      <c r="M13" s="13">
        <v>10</v>
      </c>
      <c r="N13" s="13">
        <v>10</v>
      </c>
      <c r="O13" s="13">
        <v>10.5</v>
      </c>
      <c r="P13" s="13">
        <f>O13</f>
        <v>10.5</v>
      </c>
      <c r="Q13" s="13">
        <f t="shared" si="2"/>
        <v>10.5</v>
      </c>
      <c r="R13" s="13">
        <f t="shared" si="2"/>
        <v>10.5</v>
      </c>
      <c r="S13" s="13">
        <f t="shared" si="3"/>
        <v>10.5</v>
      </c>
      <c r="T13" s="13">
        <f t="shared" si="3"/>
        <v>10.5</v>
      </c>
      <c r="U13" s="13">
        <v>8.96</v>
      </c>
      <c r="V13" s="13">
        <v>9.98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5">
        <v>8493</v>
      </c>
      <c r="L14" s="15">
        <v>8493</v>
      </c>
      <c r="M14" s="15">
        <v>8493</v>
      </c>
      <c r="N14" s="15">
        <v>8493</v>
      </c>
      <c r="O14" s="15">
        <f>O11*O13</f>
        <v>8917.65</v>
      </c>
      <c r="P14" s="15">
        <f>O14</f>
        <v>8917.65</v>
      </c>
      <c r="Q14" s="15">
        <f t="shared" si="2"/>
        <v>8917.65</v>
      </c>
      <c r="R14" s="15">
        <f t="shared" si="2"/>
        <v>8917.65</v>
      </c>
      <c r="S14" s="15">
        <f t="shared" si="3"/>
        <v>8917.65</v>
      </c>
      <c r="T14" s="15">
        <f t="shared" si="3"/>
        <v>8917.65</v>
      </c>
      <c r="U14" s="15">
        <f>U11*U13</f>
        <v>7609.728</v>
      </c>
      <c r="V14" s="15">
        <f>V11*V13</f>
        <v>8476.014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15.75">
      <c r="A15" s="2"/>
      <c r="B15" s="7" t="s">
        <v>2</v>
      </c>
      <c r="C15" s="7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15.75">
      <c r="A16" s="8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3507.609</v>
      </c>
      <c r="L16" s="15">
        <f aca="true" t="shared" si="4" ref="L16:M19">K16</f>
        <v>3507.609</v>
      </c>
      <c r="M16" s="15">
        <f t="shared" si="4"/>
        <v>3507.609</v>
      </c>
      <c r="N16" s="15">
        <f aca="true" t="shared" si="5" ref="N16:S16">M16</f>
        <v>3507.609</v>
      </c>
      <c r="O16" s="15">
        <f>O11*4.34</f>
        <v>3685.9619999999995</v>
      </c>
      <c r="P16" s="15">
        <f t="shared" si="5"/>
        <v>3685.9619999999995</v>
      </c>
      <c r="Q16" s="15">
        <f t="shared" si="5"/>
        <v>3685.9619999999995</v>
      </c>
      <c r="R16" s="15">
        <f t="shared" si="5"/>
        <v>3685.9619999999995</v>
      </c>
      <c r="S16" s="15">
        <f t="shared" si="5"/>
        <v>3685.9619999999995</v>
      </c>
      <c r="T16" s="15">
        <f aca="true" t="shared" si="6" ref="T16:T21">S16</f>
        <v>3685.9619999999995</v>
      </c>
      <c r="U16" s="15">
        <f>T16</f>
        <v>3685.9619999999995</v>
      </c>
      <c r="V16" s="15">
        <v>3771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15.75">
      <c r="A17" s="8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5">
        <f>O17</f>
        <v>594.5099999999999</v>
      </c>
      <c r="L17" s="15">
        <f t="shared" si="4"/>
        <v>594.5099999999999</v>
      </c>
      <c r="M17" s="15">
        <f t="shared" si="4"/>
        <v>594.5099999999999</v>
      </c>
      <c r="N17" s="15">
        <f>M17</f>
        <v>594.5099999999999</v>
      </c>
      <c r="O17" s="15">
        <f>O11*0.7</f>
        <v>594.5099999999999</v>
      </c>
      <c r="P17" s="15">
        <f aca="true" t="shared" si="7" ref="P17:Q21">O17</f>
        <v>594.5099999999999</v>
      </c>
      <c r="Q17" s="15">
        <f t="shared" si="7"/>
        <v>594.5099999999999</v>
      </c>
      <c r="R17" s="15">
        <f aca="true" t="shared" si="8" ref="R17:S20">Q17</f>
        <v>594.5099999999999</v>
      </c>
      <c r="S17" s="15">
        <f t="shared" si="8"/>
        <v>594.5099999999999</v>
      </c>
      <c r="T17" s="15">
        <f t="shared" si="6"/>
        <v>594.5099999999999</v>
      </c>
      <c r="U17" s="15">
        <f>T17</f>
        <v>594.5099999999999</v>
      </c>
      <c r="V17" s="15">
        <v>611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15.75">
      <c r="A18" s="8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1605.177</v>
      </c>
      <c r="L18" s="15">
        <f t="shared" si="4"/>
        <v>1605.177</v>
      </c>
      <c r="M18" s="15">
        <f t="shared" si="4"/>
        <v>1605.177</v>
      </c>
      <c r="N18" s="15">
        <f>M18</f>
        <v>1605.177</v>
      </c>
      <c r="O18" s="15">
        <f>N18</f>
        <v>1605.177</v>
      </c>
      <c r="P18" s="15">
        <f t="shared" si="7"/>
        <v>1605.177</v>
      </c>
      <c r="Q18" s="15">
        <f t="shared" si="7"/>
        <v>1605.177</v>
      </c>
      <c r="R18" s="15">
        <f t="shared" si="8"/>
        <v>1605.177</v>
      </c>
      <c r="S18" s="15">
        <f t="shared" si="8"/>
        <v>1605.177</v>
      </c>
      <c r="T18" s="15">
        <f t="shared" si="6"/>
        <v>1605.177</v>
      </c>
      <c r="U18" s="15">
        <f>U11*0.35</f>
        <v>297.25499999999994</v>
      </c>
      <c r="V18" s="15">
        <v>654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15.75">
      <c r="A19" s="8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849.3</v>
      </c>
      <c r="L19" s="15">
        <f t="shared" si="4"/>
        <v>849.3</v>
      </c>
      <c r="M19" s="15">
        <f t="shared" si="4"/>
        <v>849.3</v>
      </c>
      <c r="N19" s="15">
        <f>M19</f>
        <v>849.3</v>
      </c>
      <c r="O19" s="15">
        <f>N19</f>
        <v>849.3</v>
      </c>
      <c r="P19" s="15">
        <f t="shared" si="7"/>
        <v>849.3</v>
      </c>
      <c r="Q19" s="15">
        <f t="shared" si="7"/>
        <v>849.3</v>
      </c>
      <c r="R19" s="15">
        <f t="shared" si="8"/>
        <v>849.3</v>
      </c>
      <c r="S19" s="15">
        <f t="shared" si="8"/>
        <v>849.3</v>
      </c>
      <c r="T19" s="15">
        <f t="shared" si="6"/>
        <v>849.3</v>
      </c>
      <c r="U19" s="15">
        <f aca="true" t="shared" si="9" ref="U19:V21">T19</f>
        <v>849.3</v>
      </c>
      <c r="V19" s="15">
        <f t="shared" si="9"/>
        <v>849.3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15.75">
      <c r="A20" s="8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5">
        <f>K11*0.34</f>
        <v>288.762</v>
      </c>
      <c r="L20" s="15">
        <f>K20</f>
        <v>288.762</v>
      </c>
      <c r="M20" s="15" t="s">
        <v>17</v>
      </c>
      <c r="N20" s="15" t="s">
        <v>17</v>
      </c>
      <c r="O20" s="15">
        <f>O11*0.49</f>
        <v>416.157</v>
      </c>
      <c r="P20" s="15">
        <v>416</v>
      </c>
      <c r="Q20" s="15">
        <f>P20</f>
        <v>416</v>
      </c>
      <c r="R20" s="15">
        <f t="shared" si="8"/>
        <v>416</v>
      </c>
      <c r="S20" s="15" t="s">
        <v>17</v>
      </c>
      <c r="T20" s="15" t="str">
        <f t="shared" si="6"/>
        <v> </v>
      </c>
      <c r="U20" s="15" t="str">
        <f t="shared" si="9"/>
        <v> </v>
      </c>
      <c r="V20" s="15" t="str">
        <f t="shared" si="9"/>
        <v> 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15.75">
      <c r="A21" s="8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5">
        <f>K11*0.15</f>
        <v>127.39499999999998</v>
      </c>
      <c r="L21" s="15">
        <f>L11*0.15</f>
        <v>127.39499999999998</v>
      </c>
      <c r="M21" s="15">
        <f>M11*0.15</f>
        <v>127.39499999999998</v>
      </c>
      <c r="N21" s="15">
        <f>N11*0.15</f>
        <v>127.39499999999998</v>
      </c>
      <c r="O21" s="15">
        <f>O11*0.2</f>
        <v>169.86</v>
      </c>
      <c r="P21" s="15">
        <f t="shared" si="7"/>
        <v>169.86</v>
      </c>
      <c r="Q21" s="15">
        <f t="shared" si="7"/>
        <v>169.86</v>
      </c>
      <c r="R21" s="15">
        <f>Q21</f>
        <v>169.86</v>
      </c>
      <c r="S21" s="15">
        <f>R21</f>
        <v>169.86</v>
      </c>
      <c r="T21" s="15">
        <f t="shared" si="6"/>
        <v>169.86</v>
      </c>
      <c r="U21" s="15">
        <f t="shared" si="9"/>
        <v>169.86</v>
      </c>
      <c r="V21" s="15">
        <f t="shared" si="9"/>
        <v>169.86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15.75">
      <c r="A22" s="8" t="s">
        <v>40</v>
      </c>
      <c r="B22" s="7"/>
      <c r="C22" s="7"/>
      <c r="D22" s="7"/>
      <c r="E22" s="7"/>
      <c r="F22" s="7"/>
      <c r="G22" s="7"/>
      <c r="H22" s="7"/>
      <c r="I22" s="3"/>
      <c r="J22" s="4"/>
      <c r="K22" s="15">
        <f>K24+K27+K32+K33</f>
        <v>7093.734</v>
      </c>
      <c r="L22" s="15">
        <f>L32+L33</f>
        <v>502.734</v>
      </c>
      <c r="M22" s="15">
        <f>M32+M33+M35</f>
        <v>12555</v>
      </c>
      <c r="N22" s="15">
        <f>N32</f>
        <v>180</v>
      </c>
      <c r="O22" s="15">
        <f>O24+O32</f>
        <v>2528</v>
      </c>
      <c r="P22" s="15">
        <f>P32</f>
        <v>180</v>
      </c>
      <c r="Q22" s="15">
        <f>Q32</f>
        <v>180</v>
      </c>
      <c r="R22" s="15">
        <f>R27+R32</f>
        <v>5150</v>
      </c>
      <c r="S22" s="15">
        <v>180</v>
      </c>
      <c r="T22" s="15">
        <f>S22</f>
        <v>180</v>
      </c>
      <c r="U22" s="15">
        <v>180</v>
      </c>
      <c r="V22" s="15">
        <f>U22</f>
        <v>180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0"/>
      <c r="L23" s="6"/>
      <c r="M23" s="6"/>
      <c r="N23" s="6"/>
      <c r="O23" s="6"/>
      <c r="P23" s="6"/>
      <c r="Q23" s="6"/>
      <c r="R23" s="6"/>
      <c r="S23" s="6"/>
      <c r="T23" s="6" t="s">
        <v>17</v>
      </c>
      <c r="U23" s="6"/>
      <c r="V23" s="6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0">
        <v>4266</v>
      </c>
      <c r="L24" s="6"/>
      <c r="M24" s="6"/>
      <c r="N24" s="6"/>
      <c r="O24" s="6">
        <v>2348</v>
      </c>
      <c r="P24" s="6"/>
      <c r="Q24" s="6"/>
      <c r="R24" s="6"/>
      <c r="S24" s="6"/>
      <c r="T24" s="6"/>
      <c r="U24" s="6"/>
      <c r="V24" s="6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9" t="s">
        <v>6</v>
      </c>
      <c r="B27" s="10"/>
      <c r="C27" s="10"/>
      <c r="D27" s="10"/>
      <c r="E27" s="10"/>
      <c r="F27" s="10"/>
      <c r="G27" s="10"/>
      <c r="H27" s="10"/>
      <c r="I27" s="10"/>
      <c r="J27" s="11"/>
      <c r="K27" s="20">
        <v>2325</v>
      </c>
      <c r="L27" s="6"/>
      <c r="M27" s="6"/>
      <c r="N27" s="6"/>
      <c r="O27" s="6"/>
      <c r="P27" s="6"/>
      <c r="Q27" s="6"/>
      <c r="R27" s="6">
        <v>4970</v>
      </c>
      <c r="S27" s="6"/>
      <c r="T27" s="6"/>
      <c r="U27" s="6"/>
      <c r="V27" s="6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9" t="s">
        <v>8</v>
      </c>
      <c r="B30" s="10"/>
      <c r="C30" s="10"/>
      <c r="D30" s="10"/>
      <c r="E30" s="10"/>
      <c r="F30" s="10"/>
      <c r="G30" s="10"/>
      <c r="H30" s="10"/>
      <c r="I30" s="10"/>
      <c r="J30" s="11"/>
      <c r="K30" s="2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20">
        <v>180</v>
      </c>
      <c r="L32" s="6">
        <f>K32</f>
        <v>180</v>
      </c>
      <c r="M32" s="6">
        <f>L32</f>
        <v>180</v>
      </c>
      <c r="N32" s="6">
        <v>180</v>
      </c>
      <c r="O32" s="6">
        <f aca="true" t="shared" si="10" ref="O32:T32">N32</f>
        <v>180</v>
      </c>
      <c r="P32" s="6">
        <f t="shared" si="10"/>
        <v>180</v>
      </c>
      <c r="Q32" s="6">
        <f t="shared" si="10"/>
        <v>180</v>
      </c>
      <c r="R32" s="6">
        <f t="shared" si="10"/>
        <v>180</v>
      </c>
      <c r="S32" s="6">
        <f t="shared" si="10"/>
        <v>180</v>
      </c>
      <c r="T32" s="6">
        <f t="shared" si="10"/>
        <v>180</v>
      </c>
      <c r="U32" s="6">
        <f>T32</f>
        <v>180</v>
      </c>
      <c r="V32" s="6">
        <f>U32</f>
        <v>180</v>
      </c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19">
        <f>K11*0.38</f>
        <v>322.734</v>
      </c>
      <c r="L33" s="6">
        <f>K33</f>
        <v>322.734</v>
      </c>
      <c r="M33" s="6">
        <v>12225</v>
      </c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9"/>
      <c r="L35" s="6"/>
      <c r="M35" s="6">
        <v>150</v>
      </c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9" t="s">
        <v>9</v>
      </c>
      <c r="B36" s="10"/>
      <c r="C36" s="10"/>
      <c r="D36" s="10"/>
      <c r="E36" s="10"/>
      <c r="F36" s="10"/>
      <c r="G36" s="10"/>
      <c r="H36" s="10"/>
      <c r="I36" s="10"/>
      <c r="J36" s="11"/>
      <c r="K36" s="15">
        <f>K16+K17+K18+K19+K20+K21+K22</f>
        <v>14066.487</v>
      </c>
      <c r="L36" s="15">
        <f>L16+L17+L18+L19+L20+L21+L22</f>
        <v>7475.486999999999</v>
      </c>
      <c r="M36" s="15">
        <f>M16+M17+M18+M19+M21+M22</f>
        <v>19238.991</v>
      </c>
      <c r="N36" s="15">
        <f>N16+N17+N18+N19+N21+N22</f>
        <v>6863.991</v>
      </c>
      <c r="O36" s="15">
        <f>O16+O17+O18+O19+O20+O21+O22</f>
        <v>9848.966</v>
      </c>
      <c r="P36" s="15">
        <f>P16+P17+P18+P19+P20+P21+P22</f>
        <v>7500.808999999999</v>
      </c>
      <c r="Q36" s="15">
        <f>Q16+Q17+Q18+Q19+Q20+Q21+Q22</f>
        <v>7500.808999999999</v>
      </c>
      <c r="R36" s="15">
        <f>R16+R17+R18+R19+R20+R21+R22</f>
        <v>12470.809</v>
      </c>
      <c r="S36" s="15">
        <f>S16+S17+S18+S19+S21+S22</f>
        <v>7084.808999999999</v>
      </c>
      <c r="T36" s="15">
        <f>S36</f>
        <v>7084.808999999999</v>
      </c>
      <c r="U36" s="15">
        <f>U16+U17+U18+U19+U21+U22</f>
        <v>5776.887</v>
      </c>
      <c r="V36" s="15">
        <f>V16+V17+V18+V19+V21+V22</f>
        <v>6235.16</v>
      </c>
    </row>
    <row r="38" spans="21:22" ht="12.75">
      <c r="U38" s="21"/>
      <c r="V38" s="18">
        <f>V10+V14-V36</f>
        <v>13575.628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2014-02-07T07:03:22Z</cp:lastPrinted>
  <dcterms:created xsi:type="dcterms:W3CDTF">2012-04-11T04:13:08Z</dcterms:created>
  <dcterms:modified xsi:type="dcterms:W3CDTF">2020-01-14T10:16:31Z</dcterms:modified>
  <cp:category/>
  <cp:version/>
  <cp:contentType/>
  <cp:contentStatus/>
</cp:coreProperties>
</file>