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<sst xmlns="http://schemas.openxmlformats.org/spreadsheetml/2006/main" count="46" uniqueCount="44">
  <si>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</si>
  <si>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</si>
  <si>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</si>
  <si>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</si>
  <si>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</si>
  <si>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</si>
  <si>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</si>
  <si>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</si>
  <si>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</si>
  <si>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</si>
  <si>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</si>
  <si>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</si>
  <si>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</si>
  <si>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</si>
  <si>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</si>
  <si>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</si>
  <si>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</si>
  <si>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</si>
  <si>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</si>
  <si>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</si>
  <si>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</si>
  <si>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</si>
  <si>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</si>
  <si>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</si>
  <si>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</si>
  <si>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</si>
  <si>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</si>
  <si>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</si>
  <si>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</si>
  <si>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</si>
  <si>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</si>
  <si>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</si>
  <si>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</si>
  <si>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</si>
  <si>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</si>
  <si>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</si>
  <si>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21 ул. 50 лет ВЛКСМ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</si>
  <si>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</si>
  <si>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</si>
  <si>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</si>
  <si>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крыши(снег козырьки)</t>
  </si>
  <si>
    <t xml:space="preserve"> </t>
  </si>
  <si>
    <t>к. Прочие работы  (реестр)</t>
  </si>
  <si>
    <t>ж.Смена входных дверей в местах общего пользования  (доводчик)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</si>
</sst>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I2">
      <selection activeCell="X35" sqref="X35"/>
    </sheetView>
  </sheetViews>
  <sheetFormatPr defaultColWidth="9.00390625" defaultRowHeight="12.75"/>
  <cols>
    <col min="10" max="10" width="7.625" style="0" customWidth="1"/>
    <col min="22" max="22" width="10.753906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5">
      <c r="A4" s="17"/>
    </row>
    <row r="5" spans="5:34" ht="12.75">
      <c r="E5" s="16" t="s">
        <v>39</v>
      </c>
      <c r="AH5" s="15"/>
    </row>
    <row r="8" spans="11:22" ht="12.75">
      <c r="K8" t="s">
        <v>25</v>
      </c>
      <c r="L8" t="s">
        <v>26</v>
      </c>
      <c r="M8" t="s">
        <v>27</v>
      </c>
      <c r="N8" t="s">
        <v>19</v>
      </c>
      <c r="O8" t="s">
        <v>18</v>
      </c>
      <c r="P8" t="s">
        <v>17</v>
      </c>
      <c r="Q8" t="s">
        <v>11</v>
      </c>
      <c r="R8" t="s">
        <v>12</v>
      </c>
      <c r="S8" t="s">
        <v>13</v>
      </c>
      <c r="T8" t="s">
        <v>28</v>
      </c>
      <c r="U8" t="s">
        <v>15</v>
      </c>
      <c r="V8" t="s">
        <v>16</v>
      </c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1"/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3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4">
        <v>39179</v>
      </c>
      <c r="L10" s="14">
        <f aca="true" t="shared" si="0" ref="L10:Q10">K10+K14-K36</f>
        <v>40127.687</v>
      </c>
      <c r="M10" s="14">
        <f t="shared" si="0"/>
        <v>41076.373999999996</v>
      </c>
      <c r="N10" s="14">
        <f t="shared" si="0"/>
        <v>42441.564999999995</v>
      </c>
      <c r="O10" s="14">
        <f t="shared" si="0"/>
        <v>43966.755999999994</v>
      </c>
      <c r="P10" s="14">
        <f t="shared" si="0"/>
        <v>45291.77199999999</v>
      </c>
      <c r="Q10" s="14">
        <f t="shared" si="0"/>
        <v>46616.787999999986</v>
      </c>
      <c r="R10" s="14">
        <f>Q10+Q14-Q36</f>
        <v>47942.14699999998</v>
      </c>
      <c r="S10" s="14">
        <f>R10+R14-R36</f>
        <v>49267.50599999998</v>
      </c>
      <c r="T10" s="14">
        <f>S10+S14-S36</f>
        <v>50984.864999999976</v>
      </c>
      <c r="U10" s="14">
        <f>T10+T14-T36</f>
        <v>50535.22399999997</v>
      </c>
      <c r="V10" s="14">
        <f>U10+U14-U36</f>
        <v>52252.58299999997</v>
      </c>
      <c r="W10" s="16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800.7</v>
      </c>
      <c r="L11" s="11">
        <f>K11</f>
        <v>800.7</v>
      </c>
      <c r="M11" s="11">
        <f>L11</f>
        <v>800.7</v>
      </c>
      <c r="N11" s="11">
        <f aca="true" t="shared" si="1" ref="N11:P12">M11</f>
        <v>800.7</v>
      </c>
      <c r="O11" s="11">
        <f t="shared" si="1"/>
        <v>800.7</v>
      </c>
      <c r="P11" s="11">
        <f t="shared" si="1"/>
        <v>800.7</v>
      </c>
      <c r="Q11" s="11">
        <f aca="true" t="shared" si="2" ref="Q11:R14">P11</f>
        <v>800.7</v>
      </c>
      <c r="R11" s="11">
        <f t="shared" si="2"/>
        <v>800.7</v>
      </c>
      <c r="S11" s="11">
        <f aca="true" t="shared" si="3" ref="S11:T14">R11</f>
        <v>800.7</v>
      </c>
      <c r="T11" s="11">
        <f t="shared" si="3"/>
        <v>800.7</v>
      </c>
      <c r="U11" s="11">
        <f>T11</f>
        <v>800.7</v>
      </c>
      <c r="V11" s="11">
        <f>U11</f>
        <v>800.7</v>
      </c>
      <c r="W11" s="16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18</v>
      </c>
      <c r="L12" s="13">
        <f>K12</f>
        <v>18</v>
      </c>
      <c r="M12" s="13">
        <f>L12</f>
        <v>18</v>
      </c>
      <c r="N12" s="13">
        <f t="shared" si="1"/>
        <v>18</v>
      </c>
      <c r="O12" s="13">
        <f t="shared" si="1"/>
        <v>18</v>
      </c>
      <c r="P12" s="13">
        <f t="shared" si="1"/>
        <v>18</v>
      </c>
      <c r="Q12" s="13">
        <f t="shared" si="2"/>
        <v>18</v>
      </c>
      <c r="R12" s="13">
        <f t="shared" si="2"/>
        <v>18</v>
      </c>
      <c r="S12" s="13">
        <f t="shared" si="3"/>
        <v>18</v>
      </c>
      <c r="T12" s="13">
        <f t="shared" si="3"/>
        <v>18</v>
      </c>
      <c r="U12" s="13">
        <f>T12</f>
        <v>18</v>
      </c>
      <c r="V12" s="13">
        <f>U12</f>
        <v>18</v>
      </c>
      <c r="W12" s="16"/>
    </row>
    <row r="13" spans="1:23" ht="15">
      <c r="A13" s="2" t="s">
        <v>20</v>
      </c>
      <c r="B13" s="3"/>
      <c r="C13" s="3"/>
      <c r="D13" s="3"/>
      <c r="E13" s="3"/>
      <c r="F13" s="3"/>
      <c r="G13" s="3"/>
      <c r="H13" s="3"/>
      <c r="I13" s="3"/>
      <c r="J13" s="4"/>
      <c r="K13" s="12">
        <v>10</v>
      </c>
      <c r="L13" s="12">
        <v>10</v>
      </c>
      <c r="M13" s="12">
        <v>10</v>
      </c>
      <c r="N13" s="12">
        <v>10</v>
      </c>
      <c r="O13" s="12">
        <v>10.5</v>
      </c>
      <c r="P13" s="12">
        <f>O13</f>
        <v>10.5</v>
      </c>
      <c r="Q13" s="12">
        <f t="shared" si="2"/>
        <v>10.5</v>
      </c>
      <c r="R13" s="12">
        <f t="shared" si="2"/>
        <v>10.5</v>
      </c>
      <c r="S13" s="12">
        <f t="shared" si="3"/>
        <v>10.5</v>
      </c>
      <c r="T13" s="12">
        <f t="shared" si="3"/>
        <v>10.5</v>
      </c>
      <c r="U13" s="12">
        <v>8.96</v>
      </c>
      <c r="V13" s="12">
        <v>9.98</v>
      </c>
      <c r="W13" s="16"/>
    </row>
    <row r="14" spans="1:23" ht="15">
      <c r="A14" s="2" t="s">
        <v>31</v>
      </c>
      <c r="B14" s="3"/>
      <c r="C14" s="3"/>
      <c r="D14" s="3"/>
      <c r="E14" s="3"/>
      <c r="F14" s="3"/>
      <c r="G14" s="3"/>
      <c r="H14" s="3"/>
      <c r="I14" s="3"/>
      <c r="J14" s="4"/>
      <c r="K14" s="14">
        <v>8007</v>
      </c>
      <c r="L14" s="14">
        <v>8007</v>
      </c>
      <c r="M14" s="14">
        <v>8007</v>
      </c>
      <c r="N14" s="14">
        <v>8007</v>
      </c>
      <c r="O14" s="14">
        <f>O11*O13</f>
        <v>8407.35</v>
      </c>
      <c r="P14" s="14">
        <f>O14</f>
        <v>8407.35</v>
      </c>
      <c r="Q14" s="14">
        <f t="shared" si="2"/>
        <v>8407.35</v>
      </c>
      <c r="R14" s="14">
        <f t="shared" si="2"/>
        <v>8407.35</v>
      </c>
      <c r="S14" s="14">
        <f t="shared" si="3"/>
        <v>8407.35</v>
      </c>
      <c r="T14" s="14">
        <f t="shared" si="3"/>
        <v>8407.35</v>
      </c>
      <c r="U14" s="14">
        <f>U11*U13</f>
        <v>7174.272000000001</v>
      </c>
      <c r="V14" s="14">
        <f>V11*V13</f>
        <v>7990.986000000001</v>
      </c>
      <c r="W14" s="16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6"/>
    </row>
    <row r="16" spans="1:23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3306.891</v>
      </c>
      <c r="L16" s="14">
        <f aca="true" t="shared" si="4" ref="L16:M19">K16</f>
        <v>3306.891</v>
      </c>
      <c r="M16" s="14">
        <f t="shared" si="4"/>
        <v>3306.891</v>
      </c>
      <c r="N16" s="14">
        <f aca="true" t="shared" si="5" ref="N16:S16">M16</f>
        <v>3306.891</v>
      </c>
      <c r="O16" s="14">
        <f>O11*4.34</f>
        <v>3475.038</v>
      </c>
      <c r="P16" s="14">
        <f t="shared" si="5"/>
        <v>3475.038</v>
      </c>
      <c r="Q16" s="14">
        <f t="shared" si="5"/>
        <v>3475.038</v>
      </c>
      <c r="R16" s="14">
        <f t="shared" si="5"/>
        <v>3475.038</v>
      </c>
      <c r="S16" s="14">
        <f t="shared" si="5"/>
        <v>3475.038</v>
      </c>
      <c r="T16" s="14">
        <f aca="true" t="shared" si="6" ref="T16:T21">S16</f>
        <v>3475.038</v>
      </c>
      <c r="U16" s="14">
        <f>T16</f>
        <v>3475.038</v>
      </c>
      <c r="V16" s="14">
        <v>3555</v>
      </c>
      <c r="W16" s="16"/>
    </row>
    <row r="17" spans="1:23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>
        <f>O17</f>
        <v>560.49</v>
      </c>
      <c r="L17" s="14">
        <f t="shared" si="4"/>
        <v>560.49</v>
      </c>
      <c r="M17" s="14">
        <f t="shared" si="4"/>
        <v>560.49</v>
      </c>
      <c r="N17" s="14">
        <f>M17</f>
        <v>560.49</v>
      </c>
      <c r="O17" s="14">
        <f>O11*0.7</f>
        <v>560.49</v>
      </c>
      <c r="P17" s="14">
        <f aca="true" t="shared" si="7" ref="P17:Q21">O17</f>
        <v>560.49</v>
      </c>
      <c r="Q17" s="14">
        <f t="shared" si="7"/>
        <v>560.49</v>
      </c>
      <c r="R17" s="14">
        <f aca="true" t="shared" si="8" ref="R17:S20">Q17</f>
        <v>560.49</v>
      </c>
      <c r="S17" s="14">
        <f t="shared" si="8"/>
        <v>560.49</v>
      </c>
      <c r="T17" s="14">
        <f t="shared" si="6"/>
        <v>560.49</v>
      </c>
      <c r="U17" s="14">
        <f>T17</f>
        <v>560.49</v>
      </c>
      <c r="V17" s="14">
        <v>577</v>
      </c>
      <c r="W17" s="16"/>
    </row>
    <row r="18" spans="1:23" ht="15.75">
      <c r="A18" s="7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K11*1.89</f>
        <v>1513.323</v>
      </c>
      <c r="L18" s="14">
        <f t="shared" si="4"/>
        <v>1513.323</v>
      </c>
      <c r="M18" s="14">
        <f t="shared" si="4"/>
        <v>1513.323</v>
      </c>
      <c r="N18" s="14">
        <f>M18</f>
        <v>1513.323</v>
      </c>
      <c r="O18" s="14">
        <f>N18</f>
        <v>1513.323</v>
      </c>
      <c r="P18" s="14">
        <f t="shared" si="7"/>
        <v>1513.323</v>
      </c>
      <c r="Q18" s="14">
        <f t="shared" si="7"/>
        <v>1513.323</v>
      </c>
      <c r="R18" s="14">
        <f t="shared" si="8"/>
        <v>1513.323</v>
      </c>
      <c r="S18" s="14">
        <f t="shared" si="8"/>
        <v>1513.323</v>
      </c>
      <c r="T18" s="14">
        <f t="shared" si="6"/>
        <v>1513.323</v>
      </c>
      <c r="U18" s="14">
        <f>U11*0.35</f>
        <v>280.245</v>
      </c>
      <c r="V18" s="14">
        <v>617</v>
      </c>
      <c r="W18" s="16"/>
    </row>
    <row r="19" spans="1:23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v>801</v>
      </c>
      <c r="L19" s="14">
        <f t="shared" si="4"/>
        <v>801</v>
      </c>
      <c r="M19" s="14">
        <f t="shared" si="4"/>
        <v>801</v>
      </c>
      <c r="N19" s="14">
        <f>M19</f>
        <v>801</v>
      </c>
      <c r="O19" s="14">
        <f>N19</f>
        <v>801</v>
      </c>
      <c r="P19" s="14">
        <f t="shared" si="7"/>
        <v>801</v>
      </c>
      <c r="Q19" s="14">
        <f t="shared" si="7"/>
        <v>801</v>
      </c>
      <c r="R19" s="14">
        <f t="shared" si="8"/>
        <v>801</v>
      </c>
      <c r="S19" s="14">
        <f t="shared" si="8"/>
        <v>801</v>
      </c>
      <c r="T19" s="14">
        <f t="shared" si="6"/>
        <v>801</v>
      </c>
      <c r="U19" s="14">
        <f aca="true" t="shared" si="9" ref="U19:V21">T19</f>
        <v>801</v>
      </c>
      <c r="V19" s="14">
        <f t="shared" si="9"/>
        <v>801</v>
      </c>
      <c r="W19" s="16"/>
    </row>
    <row r="20" spans="1:23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4">
        <f>K11*0.34</f>
        <v>272.23800000000006</v>
      </c>
      <c r="L20" s="14">
        <f>K20</f>
        <v>272.23800000000006</v>
      </c>
      <c r="M20" s="14" t="s">
        <v>41</v>
      </c>
      <c r="N20" s="14" t="s">
        <v>41</v>
      </c>
      <c r="O20" s="14">
        <f>O11*0.49</f>
        <v>392.343</v>
      </c>
      <c r="P20" s="14">
        <v>392</v>
      </c>
      <c r="Q20" s="14">
        <f>P20</f>
        <v>392</v>
      </c>
      <c r="R20" s="14">
        <f t="shared" si="8"/>
        <v>392</v>
      </c>
      <c r="S20" s="14" t="s">
        <v>41</v>
      </c>
      <c r="T20" s="14" t="str">
        <f t="shared" si="6"/>
        <v> </v>
      </c>
      <c r="U20" s="14" t="str">
        <f t="shared" si="9"/>
        <v> </v>
      </c>
      <c r="V20" s="14" t="str">
        <f t="shared" si="9"/>
        <v> </v>
      </c>
      <c r="W20" s="16"/>
    </row>
    <row r="21" spans="1:23" ht="15.75">
      <c r="A21" s="7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120.105</v>
      </c>
      <c r="L21" s="14">
        <f>L11*0.15</f>
        <v>120.105</v>
      </c>
      <c r="M21" s="14">
        <f>M11*0.15</f>
        <v>120.105</v>
      </c>
      <c r="N21" s="14">
        <f>N11*0.15</f>
        <v>120.105</v>
      </c>
      <c r="O21" s="14">
        <f>O11*0.2</f>
        <v>160.14000000000001</v>
      </c>
      <c r="P21" s="14">
        <f t="shared" si="7"/>
        <v>160.14000000000001</v>
      </c>
      <c r="Q21" s="14">
        <f t="shared" si="7"/>
        <v>160.14000000000001</v>
      </c>
      <c r="R21" s="14">
        <f>Q21</f>
        <v>160.14000000000001</v>
      </c>
      <c r="S21" s="14">
        <f>R21</f>
        <v>160.14000000000001</v>
      </c>
      <c r="T21" s="14">
        <f t="shared" si="6"/>
        <v>160.14000000000001</v>
      </c>
      <c r="U21" s="14">
        <f t="shared" si="9"/>
        <v>160.14000000000001</v>
      </c>
      <c r="V21" s="14">
        <f t="shared" si="9"/>
        <v>160.14000000000001</v>
      </c>
      <c r="W21" s="16"/>
    </row>
    <row r="22" spans="1:23" ht="15.75">
      <c r="A22" s="7" t="s">
        <v>38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K32+K33</f>
        <v>484.266</v>
      </c>
      <c r="L22" s="14">
        <f>K22</f>
        <v>484.266</v>
      </c>
      <c r="M22" s="14">
        <f>M32+M35</f>
        <v>340</v>
      </c>
      <c r="N22" s="14">
        <f>N32</f>
        <v>180</v>
      </c>
      <c r="O22" s="14">
        <f>O32</f>
        <v>180</v>
      </c>
      <c r="P22" s="14">
        <f>P32</f>
        <v>180</v>
      </c>
      <c r="Q22" s="14">
        <f>Q32</f>
        <v>180</v>
      </c>
      <c r="R22" s="14">
        <f>R32</f>
        <v>180</v>
      </c>
      <c r="S22" s="14">
        <v>180</v>
      </c>
      <c r="T22" s="14">
        <f>T29+T32</f>
        <v>2347</v>
      </c>
      <c r="U22" s="14">
        <v>180</v>
      </c>
      <c r="V22" s="14">
        <f>V27+V32</f>
        <v>1174</v>
      </c>
      <c r="W22" s="16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32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>
        <v>994</v>
      </c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43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8"/>
      <c r="M29" s="18"/>
      <c r="N29" s="18"/>
      <c r="O29" s="18"/>
      <c r="P29" s="18"/>
      <c r="Q29" s="18"/>
      <c r="R29" s="18"/>
      <c r="S29" s="18"/>
      <c r="T29" s="18">
        <v>2167</v>
      </c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33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19">
        <v>180</v>
      </c>
      <c r="L32" s="18">
        <f aca="true" t="shared" si="10" ref="L32:Q32">K32</f>
        <v>180</v>
      </c>
      <c r="M32" s="18">
        <f t="shared" si="10"/>
        <v>180</v>
      </c>
      <c r="N32" s="18">
        <f t="shared" si="10"/>
        <v>180</v>
      </c>
      <c r="O32" s="18">
        <f t="shared" si="10"/>
        <v>180</v>
      </c>
      <c r="P32" s="18">
        <f t="shared" si="10"/>
        <v>180</v>
      </c>
      <c r="Q32" s="18">
        <f t="shared" si="10"/>
        <v>180</v>
      </c>
      <c r="R32" s="18">
        <f>Q32</f>
        <v>180</v>
      </c>
      <c r="S32" s="18">
        <f>R32</f>
        <v>180</v>
      </c>
      <c r="T32" s="18">
        <f>S32</f>
        <v>180</v>
      </c>
      <c r="U32" s="18">
        <f>T32</f>
        <v>180</v>
      </c>
      <c r="V32" s="18">
        <f>U32</f>
        <v>180</v>
      </c>
    </row>
    <row r="33" spans="1:22" ht="15">
      <c r="A33" s="2" t="s">
        <v>40</v>
      </c>
      <c r="B33" s="3"/>
      <c r="C33" s="3"/>
      <c r="D33" s="3"/>
      <c r="E33" s="3"/>
      <c r="F33" s="3"/>
      <c r="G33" s="3"/>
      <c r="H33" s="3"/>
      <c r="I33" s="3"/>
      <c r="J33" s="4"/>
      <c r="K33" s="20">
        <f>K11*0.38</f>
        <v>304.266</v>
      </c>
      <c r="L33" s="18">
        <f>K33</f>
        <v>304.266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42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18"/>
      <c r="M35" s="18">
        <v>160</v>
      </c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K16+K17+K18+K19+K20+K21+K22</f>
        <v>7058.313</v>
      </c>
      <c r="L36" s="14">
        <f>K36</f>
        <v>7058.313</v>
      </c>
      <c r="M36" s="14">
        <f>M16+M17+M18+M19+M21+M22</f>
        <v>6641.809</v>
      </c>
      <c r="N36" s="14">
        <f>N16+N17+N18+N19+N21+N22</f>
        <v>6481.809</v>
      </c>
      <c r="O36" s="14">
        <f>O16+O17+O18+O19+O20+O21+O22</f>
        <v>7082.334000000001</v>
      </c>
      <c r="P36" s="14">
        <f>O36</f>
        <v>7082.334000000001</v>
      </c>
      <c r="Q36" s="14">
        <f>Q16+Q17+Q18+Q19+Q20+Q21+Q22</f>
        <v>7081.991000000001</v>
      </c>
      <c r="R36" s="14">
        <f>Q36</f>
        <v>7081.991000000001</v>
      </c>
      <c r="S36" s="14">
        <f>S16+S17+S18+S19+S21+S22</f>
        <v>6689.991000000001</v>
      </c>
      <c r="T36" s="14">
        <f>T16+T17+T18+T19+T21+T22</f>
        <v>8856.991000000002</v>
      </c>
      <c r="U36" s="14">
        <f>U16+U17+U18+U19+U21+U22</f>
        <v>5456.9130000000005</v>
      </c>
      <c r="V36" s="14">
        <f>V16+V17+V18+V19+V21+V22</f>
        <v>6884.14</v>
      </c>
    </row>
    <row r="38" spans="21:22" ht="12.75">
      <c r="U38" s="22"/>
      <c r="V38" s="21">
        <f>V10+V14-V36</f>
        <v>53359.428999999975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2014-02-07T07:02:37Z</cp:lastPrinted>
  <dcterms:created xsi:type="dcterms:W3CDTF">2012-04-11T04:13:08Z</dcterms:created>
  <dcterms:modified xsi:type="dcterms:W3CDTF">2020-01-14T10:16:02Z</dcterms:modified>
  <cp:category/>
  <cp:version/>
  <cp:contentType/>
  <cp:contentStatus/>
</cp:coreProperties>
</file>