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<sst xmlns="http://schemas.openxmlformats.org/spreadsheetml/2006/main" count="45" uniqueCount="44">
  <si>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</si>
  <si>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</si>
  <si>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</si>
  <si>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</si>
  <si>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</si>
  <si>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</si>
  <si>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</si>
  <si>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</si>
  <si>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</si>
  <si>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</si>
  <si>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</si>
  <si>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</si>
  <si>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</si>
  <si>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</si>
  <si>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</si>
  <si>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</si>
  <si>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>июнь</t>
  </si>
  <si>
    <t xml:space="preserve"> 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</si>
  <si>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</si>
  <si>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</si>
  <si>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</si>
  <si>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</si>
  <si>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</si>
  <si>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</si>
  <si>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</si>
  <si>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</si>
  <si>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</si>
  <si>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</si>
  <si>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май</t>
  </si>
  <si>
    <t>октябрь</t>
  </si>
  <si>
    <t xml:space="preserve">ж.Смена входных дверей в местах общего пользования  </t>
  </si>
  <si>
    <t>2018 год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</si>
  <si>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</si>
  <si>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</si>
  <si>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</si>
  <si>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</si>
  <si>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</si>
  <si>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</si>
  <si>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</si>
  <si>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</si>
  <si>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 пос. Классон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</si>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</sst>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H8">
      <selection activeCell="V41" sqref="V41"/>
    </sheetView>
  </sheetViews>
  <sheetFormatPr defaultColWidth="9.00390625" defaultRowHeight="12.75"/>
  <cols>
    <col min="10" max="10" width="18.25390625" style="0" customWidth="1"/>
    <col min="22" max="22" width="9.75390625" style="0" customWidth="1"/>
    <col min="33" max="33" width="18.1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40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6" t="s">
        <v>17</v>
      </c>
    </row>
    <row r="6" ht="12.75">
      <c r="AH6" s="17" t="s">
        <v>17</v>
      </c>
    </row>
    <row r="7" ht="12.75">
      <c r="E7" s="15" t="s">
        <v>31</v>
      </c>
    </row>
    <row r="10" spans="11:22" ht="12.75">
      <c r="K10" t="s">
        <v>25</v>
      </c>
      <c r="L10" t="s">
        <v>26</v>
      </c>
      <c r="M10" t="s">
        <v>27</v>
      </c>
      <c r="N10" t="s">
        <v>18</v>
      </c>
      <c r="O10" t="s">
        <v>28</v>
      </c>
      <c r="P10" t="s">
        <v>16</v>
      </c>
      <c r="Q10" t="s">
        <v>11</v>
      </c>
      <c r="R10" t="s">
        <v>12</v>
      </c>
      <c r="S10" t="s">
        <v>13</v>
      </c>
      <c r="T10" t="s">
        <v>29</v>
      </c>
      <c r="U10" t="s">
        <v>14</v>
      </c>
      <c r="V10" t="s">
        <v>15</v>
      </c>
    </row>
    <row r="11" spans="1:22" ht="15">
      <c r="A11" s="2" t="s">
        <v>32</v>
      </c>
      <c r="B11" s="3"/>
      <c r="C11" s="3"/>
      <c r="D11" s="3"/>
      <c r="E11" s="3"/>
      <c r="F11" s="3"/>
      <c r="G11" s="3"/>
      <c r="H11" s="3"/>
      <c r="I11" s="3"/>
      <c r="J11" s="4"/>
      <c r="K11" s="13">
        <v>-6699</v>
      </c>
      <c r="L11" s="13">
        <f aca="true" t="shared" si="0" ref="L11:Q11">K11+K16-K38</f>
        <v>-6127.512000000001</v>
      </c>
      <c r="M11" s="13">
        <f t="shared" si="0"/>
        <v>-5556.024000000001</v>
      </c>
      <c r="N11" s="13">
        <f t="shared" si="0"/>
        <v>-5064.536000000002</v>
      </c>
      <c r="O11" s="13">
        <f t="shared" si="0"/>
        <v>-4493.0480000000025</v>
      </c>
      <c r="P11" s="13">
        <f t="shared" si="0"/>
        <v>-3851.8960000000025</v>
      </c>
      <c r="Q11" s="13">
        <f t="shared" si="0"/>
        <v>-3210.7440000000024</v>
      </c>
      <c r="R11" s="13">
        <f>Q11+Q16-Q38</f>
        <v>-2569.5920000000024</v>
      </c>
      <c r="S11" s="13">
        <f>R11+R16-R38</f>
        <v>-1928.4400000000023</v>
      </c>
      <c r="T11" s="13">
        <f>S11+S16-S38</f>
        <v>-1287.2880000000023</v>
      </c>
      <c r="U11" s="13">
        <f>T11+T16-T38</f>
        <v>-646.1360000000022</v>
      </c>
      <c r="V11" s="13">
        <f>U11+U16-U38</f>
        <v>-4.984000000002197</v>
      </c>
    </row>
    <row r="12" spans="1:22" ht="15">
      <c r="A12" s="2" t="s">
        <v>33</v>
      </c>
      <c r="B12" s="3"/>
      <c r="C12" s="3"/>
      <c r="D12" s="3"/>
      <c r="E12" s="3"/>
      <c r="F12" s="3"/>
      <c r="G12" s="3"/>
      <c r="H12" s="3"/>
      <c r="I12" s="3"/>
      <c r="J12" s="4"/>
      <c r="K12" s="11"/>
      <c r="L12" s="11"/>
      <c r="M12" s="18"/>
      <c r="N12" s="12"/>
      <c r="O12" s="12"/>
      <c r="P12" s="12"/>
      <c r="Q12" s="11"/>
      <c r="R12" s="11"/>
      <c r="S12" s="12"/>
      <c r="T12" s="12"/>
      <c r="U12" s="12"/>
      <c r="V12" s="13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375.6</v>
      </c>
      <c r="L13" s="11">
        <f>K13</f>
        <v>375.6</v>
      </c>
      <c r="M13" s="11">
        <f>L13</f>
        <v>375.6</v>
      </c>
      <c r="N13" s="11">
        <f aca="true" t="shared" si="1" ref="N13:P14">M13</f>
        <v>375.6</v>
      </c>
      <c r="O13" s="11">
        <f t="shared" si="1"/>
        <v>375.6</v>
      </c>
      <c r="P13" s="11">
        <f t="shared" si="1"/>
        <v>375.6</v>
      </c>
      <c r="Q13" s="11">
        <f aca="true" t="shared" si="2" ref="Q13:R16">P13</f>
        <v>375.6</v>
      </c>
      <c r="R13" s="11">
        <f t="shared" si="2"/>
        <v>375.6</v>
      </c>
      <c r="S13" s="11">
        <f aca="true" t="shared" si="3" ref="S13:T16">R13</f>
        <v>375.6</v>
      </c>
      <c r="T13" s="11">
        <f t="shared" si="3"/>
        <v>375.6</v>
      </c>
      <c r="U13" s="11">
        <f>T13</f>
        <v>375.6</v>
      </c>
      <c r="V13" s="11">
        <f>U13</f>
        <v>375.6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8</v>
      </c>
      <c r="L14" s="13">
        <f>K14</f>
        <v>8</v>
      </c>
      <c r="M14" s="13">
        <f>L14</f>
        <v>8</v>
      </c>
      <c r="N14" s="13">
        <f t="shared" si="1"/>
        <v>8</v>
      </c>
      <c r="O14" s="13">
        <f t="shared" si="1"/>
        <v>8</v>
      </c>
      <c r="P14" s="13">
        <f t="shared" si="1"/>
        <v>8</v>
      </c>
      <c r="Q14" s="13">
        <f t="shared" si="2"/>
        <v>8</v>
      </c>
      <c r="R14" s="13">
        <f t="shared" si="2"/>
        <v>8</v>
      </c>
      <c r="S14" s="13">
        <f t="shared" si="3"/>
        <v>8</v>
      </c>
      <c r="T14" s="13">
        <f t="shared" si="3"/>
        <v>8</v>
      </c>
      <c r="U14" s="13">
        <f>T14</f>
        <v>8</v>
      </c>
      <c r="V14" s="13">
        <f>U14</f>
        <v>8</v>
      </c>
    </row>
    <row r="15" spans="1:22" ht="15">
      <c r="A15" s="2" t="s">
        <v>19</v>
      </c>
      <c r="B15" s="3"/>
      <c r="C15" s="3"/>
      <c r="D15" s="3"/>
      <c r="E15" s="3"/>
      <c r="F15" s="3"/>
      <c r="G15" s="3"/>
      <c r="H15" s="3"/>
      <c r="I15" s="3"/>
      <c r="J15" s="4"/>
      <c r="K15" s="12">
        <v>9.23</v>
      </c>
      <c r="L15" s="12">
        <v>9.23</v>
      </c>
      <c r="M15" s="12">
        <v>9.23</v>
      </c>
      <c r="N15" s="12">
        <v>9.23</v>
      </c>
      <c r="O15" s="12">
        <v>9.7</v>
      </c>
      <c r="P15" s="12">
        <f>O15</f>
        <v>9.7</v>
      </c>
      <c r="Q15" s="12">
        <f t="shared" si="2"/>
        <v>9.7</v>
      </c>
      <c r="R15" s="12">
        <f t="shared" si="2"/>
        <v>9.7</v>
      </c>
      <c r="S15" s="12">
        <f t="shared" si="3"/>
        <v>9.7</v>
      </c>
      <c r="T15" s="12">
        <f t="shared" si="3"/>
        <v>9.7</v>
      </c>
      <c r="U15" s="21">
        <v>8.16</v>
      </c>
      <c r="V15" s="21">
        <v>8.83</v>
      </c>
    </row>
    <row r="16" spans="1:22" ht="15">
      <c r="A16" s="2" t="s">
        <v>34</v>
      </c>
      <c r="B16" s="3"/>
      <c r="C16" s="3"/>
      <c r="D16" s="3"/>
      <c r="E16" s="3"/>
      <c r="F16" s="3"/>
      <c r="G16" s="3"/>
      <c r="H16" s="3"/>
      <c r="I16" s="3"/>
      <c r="J16" s="4"/>
      <c r="K16" s="13">
        <v>3476</v>
      </c>
      <c r="L16" s="13">
        <v>3476</v>
      </c>
      <c r="M16" s="13">
        <v>3476</v>
      </c>
      <c r="N16" s="13">
        <v>3476</v>
      </c>
      <c r="O16" s="13">
        <f>O13*O15</f>
        <v>3643.32</v>
      </c>
      <c r="P16" s="13">
        <f>O16</f>
        <v>3643.32</v>
      </c>
      <c r="Q16" s="13">
        <f t="shared" si="2"/>
        <v>3643.32</v>
      </c>
      <c r="R16" s="13">
        <f t="shared" si="2"/>
        <v>3643.32</v>
      </c>
      <c r="S16" s="13">
        <f t="shared" si="3"/>
        <v>3643.32</v>
      </c>
      <c r="T16" s="13">
        <f t="shared" si="3"/>
        <v>3643.32</v>
      </c>
      <c r="U16" s="13">
        <f>U13*U15</f>
        <v>3064.896</v>
      </c>
      <c r="V16" s="13">
        <f>V13*V15</f>
        <v>3316.5480000000002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.75">
      <c r="A18" s="7" t="s">
        <v>24</v>
      </c>
      <c r="B18" s="3"/>
      <c r="C18" s="3"/>
      <c r="D18" s="3"/>
      <c r="E18" s="3"/>
      <c r="F18" s="3"/>
      <c r="G18" s="3"/>
      <c r="H18" s="3"/>
      <c r="I18" s="3"/>
      <c r="J18" s="4"/>
      <c r="K18" s="13">
        <f>K13*4.13</f>
        <v>1551.228</v>
      </c>
      <c r="L18" s="13">
        <f aca="true" t="shared" si="4" ref="L18:M21">K18</f>
        <v>1551.228</v>
      </c>
      <c r="M18" s="13">
        <f t="shared" si="4"/>
        <v>1551.228</v>
      </c>
      <c r="N18" s="13">
        <f aca="true" t="shared" si="5" ref="N18:S18">M18</f>
        <v>1551.228</v>
      </c>
      <c r="O18" s="13">
        <f>O13*4.34</f>
        <v>1630.104</v>
      </c>
      <c r="P18" s="13">
        <f t="shared" si="5"/>
        <v>1630.104</v>
      </c>
      <c r="Q18" s="13">
        <f t="shared" si="5"/>
        <v>1630.104</v>
      </c>
      <c r="R18" s="13">
        <f t="shared" si="5"/>
        <v>1630.104</v>
      </c>
      <c r="S18" s="13">
        <f t="shared" si="5"/>
        <v>1630.104</v>
      </c>
      <c r="T18" s="13">
        <f aca="true" t="shared" si="6" ref="T18:V21">S18</f>
        <v>1630.104</v>
      </c>
      <c r="U18" s="13">
        <f>T18</f>
        <v>1630.104</v>
      </c>
      <c r="V18" s="13">
        <v>1668</v>
      </c>
    </row>
    <row r="19" spans="1:22" ht="15.75">
      <c r="A19" s="7" t="s">
        <v>10</v>
      </c>
      <c r="B19" s="3"/>
      <c r="C19" s="3"/>
      <c r="D19" s="3"/>
      <c r="E19" s="3"/>
      <c r="F19" s="3"/>
      <c r="G19" s="3"/>
      <c r="H19" s="3"/>
      <c r="I19" s="3"/>
      <c r="J19" s="4"/>
      <c r="K19" s="13">
        <f>P19</f>
        <v>262.92</v>
      </c>
      <c r="L19" s="13">
        <f t="shared" si="4"/>
        <v>262.92</v>
      </c>
      <c r="M19" s="13">
        <f t="shared" si="4"/>
        <v>262.92</v>
      </c>
      <c r="N19" s="13">
        <f>M19</f>
        <v>262.92</v>
      </c>
      <c r="O19" s="13">
        <f>O13*0.7</f>
        <v>262.92</v>
      </c>
      <c r="P19" s="13">
        <f aca="true" t="shared" si="7" ref="P19:Q21">O19</f>
        <v>262.92</v>
      </c>
      <c r="Q19" s="13">
        <f t="shared" si="7"/>
        <v>262.92</v>
      </c>
      <c r="R19" s="13">
        <f aca="true" t="shared" si="8" ref="R19:S21">Q19</f>
        <v>262.92</v>
      </c>
      <c r="S19" s="13">
        <f t="shared" si="8"/>
        <v>262.92</v>
      </c>
      <c r="T19" s="13">
        <f t="shared" si="6"/>
        <v>262.92</v>
      </c>
      <c r="U19" s="13">
        <f>T19</f>
        <v>262.92</v>
      </c>
      <c r="V19" s="13">
        <v>270</v>
      </c>
    </row>
    <row r="20" spans="1:22" ht="15.75">
      <c r="A20" s="7" t="s">
        <v>20</v>
      </c>
      <c r="B20" s="3"/>
      <c r="C20" s="3"/>
      <c r="D20" s="3"/>
      <c r="E20" s="3"/>
      <c r="F20" s="3"/>
      <c r="G20" s="3"/>
      <c r="H20" s="3"/>
      <c r="I20" s="3"/>
      <c r="J20" s="4"/>
      <c r="K20" s="13">
        <f>K13*1.54</f>
        <v>578.4240000000001</v>
      </c>
      <c r="L20" s="13">
        <f t="shared" si="4"/>
        <v>578.4240000000001</v>
      </c>
      <c r="M20" s="13">
        <f t="shared" si="4"/>
        <v>578.4240000000001</v>
      </c>
      <c r="N20" s="13">
        <f>M20</f>
        <v>578.4240000000001</v>
      </c>
      <c r="O20" s="13">
        <f>N20</f>
        <v>578.4240000000001</v>
      </c>
      <c r="P20" s="13">
        <f t="shared" si="7"/>
        <v>578.4240000000001</v>
      </c>
      <c r="Q20" s="13">
        <f t="shared" si="7"/>
        <v>578.4240000000001</v>
      </c>
      <c r="R20" s="13">
        <f t="shared" si="8"/>
        <v>578.4240000000001</v>
      </c>
      <c r="S20" s="13">
        <f t="shared" si="8"/>
        <v>578.4240000000001</v>
      </c>
      <c r="T20" s="13">
        <f t="shared" si="6"/>
        <v>578.4240000000001</v>
      </c>
      <c r="U20" s="13">
        <v>0</v>
      </c>
      <c r="V20" s="13">
        <f t="shared" si="6"/>
        <v>0</v>
      </c>
    </row>
    <row r="21" spans="1:22" ht="15.75">
      <c r="A21" s="7" t="s">
        <v>21</v>
      </c>
      <c r="B21" s="3"/>
      <c r="C21" s="3"/>
      <c r="D21" s="3"/>
      <c r="E21" s="3"/>
      <c r="F21" s="3"/>
      <c r="G21" s="3"/>
      <c r="H21" s="3"/>
      <c r="I21" s="3"/>
      <c r="J21" s="4"/>
      <c r="K21" s="13">
        <f>K13</f>
        <v>375.6</v>
      </c>
      <c r="L21" s="13">
        <f t="shared" si="4"/>
        <v>375.6</v>
      </c>
      <c r="M21" s="13">
        <f t="shared" si="4"/>
        <v>375.6</v>
      </c>
      <c r="N21" s="13">
        <f>M21</f>
        <v>375.6</v>
      </c>
      <c r="O21" s="13">
        <f>N21</f>
        <v>375.6</v>
      </c>
      <c r="P21" s="13">
        <f t="shared" si="7"/>
        <v>375.6</v>
      </c>
      <c r="Q21" s="13">
        <f t="shared" si="7"/>
        <v>375.6</v>
      </c>
      <c r="R21" s="13">
        <f t="shared" si="8"/>
        <v>375.6</v>
      </c>
      <c r="S21" s="13">
        <f t="shared" si="8"/>
        <v>375.6</v>
      </c>
      <c r="T21" s="13">
        <f t="shared" si="6"/>
        <v>375.6</v>
      </c>
      <c r="U21" s="13">
        <f>T21</f>
        <v>375.6</v>
      </c>
      <c r="V21" s="13">
        <f t="shared" si="6"/>
        <v>375.6</v>
      </c>
    </row>
    <row r="22" spans="1:22" ht="15.75">
      <c r="A22" s="7" t="s">
        <v>22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.75">
      <c r="A23" s="7" t="s">
        <v>41</v>
      </c>
      <c r="B23" s="3"/>
      <c r="C23" s="3"/>
      <c r="D23" s="3"/>
      <c r="E23" s="3"/>
      <c r="F23" s="3"/>
      <c r="G23" s="3"/>
      <c r="H23" s="3"/>
      <c r="I23" s="3"/>
      <c r="J23" s="4"/>
      <c r="K23" s="13">
        <f>K13*0.15</f>
        <v>56.34</v>
      </c>
      <c r="L23" s="13">
        <f>L13*0.15</f>
        <v>56.34</v>
      </c>
      <c r="M23" s="13">
        <f>M13*0.15</f>
        <v>56.34</v>
      </c>
      <c r="N23" s="13">
        <f>N13*0.15</f>
        <v>56.34</v>
      </c>
      <c r="O23" s="13">
        <f>O13*0.2</f>
        <v>75.12</v>
      </c>
      <c r="P23" s="13">
        <f aca="true" t="shared" si="9" ref="P23:V23">P13*0.2</f>
        <v>75.12</v>
      </c>
      <c r="Q23" s="13">
        <f t="shared" si="9"/>
        <v>75.12</v>
      </c>
      <c r="R23" s="13">
        <f t="shared" si="9"/>
        <v>75.12</v>
      </c>
      <c r="S23" s="13">
        <f t="shared" si="9"/>
        <v>75.12</v>
      </c>
      <c r="T23" s="13">
        <f t="shared" si="9"/>
        <v>75.12</v>
      </c>
      <c r="U23" s="13">
        <f t="shared" si="9"/>
        <v>75.12</v>
      </c>
      <c r="V23" s="13">
        <f t="shared" si="9"/>
        <v>75.12</v>
      </c>
    </row>
    <row r="24" spans="1:22" ht="15.75">
      <c r="A24" s="7" t="s">
        <v>42</v>
      </c>
      <c r="B24" s="6"/>
      <c r="C24" s="6"/>
      <c r="D24" s="6"/>
      <c r="E24" s="6"/>
      <c r="F24" s="6"/>
      <c r="G24" s="6"/>
      <c r="H24" s="6"/>
      <c r="I24" s="3"/>
      <c r="J24" s="4"/>
      <c r="K24" s="13">
        <f>K34</f>
        <v>80</v>
      </c>
      <c r="L24" s="13">
        <f>K24</f>
        <v>80</v>
      </c>
      <c r="M24" s="13">
        <f>M34+M37</f>
        <v>160</v>
      </c>
      <c r="N24" s="13">
        <f>N34</f>
        <v>80</v>
      </c>
      <c r="O24" s="13">
        <f>O34</f>
        <v>80</v>
      </c>
      <c r="P24" s="13">
        <f>P34</f>
        <v>80</v>
      </c>
      <c r="Q24" s="13">
        <f>Q34</f>
        <v>80</v>
      </c>
      <c r="R24" s="13">
        <f>Q24</f>
        <v>80</v>
      </c>
      <c r="S24" s="13">
        <v>80</v>
      </c>
      <c r="T24" s="13">
        <f>T34</f>
        <v>80</v>
      </c>
      <c r="U24" s="13">
        <v>80</v>
      </c>
      <c r="V24" s="13">
        <f>V34</f>
        <v>80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9"/>
      <c r="M25" s="19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35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2" t="s">
        <v>23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30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3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4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5">
        <v>80</v>
      </c>
      <c r="L34" s="19">
        <f aca="true" t="shared" si="10" ref="L34:Q34">K34</f>
        <v>80</v>
      </c>
      <c r="M34" s="19">
        <f t="shared" si="10"/>
        <v>80</v>
      </c>
      <c r="N34" s="19">
        <f t="shared" si="10"/>
        <v>80</v>
      </c>
      <c r="O34" s="19">
        <f t="shared" si="10"/>
        <v>80</v>
      </c>
      <c r="P34" s="19">
        <f t="shared" si="10"/>
        <v>80</v>
      </c>
      <c r="Q34" s="19">
        <f t="shared" si="10"/>
        <v>80</v>
      </c>
      <c r="R34" s="19">
        <f>Q34</f>
        <v>80</v>
      </c>
      <c r="S34" s="19">
        <f>R34</f>
        <v>80</v>
      </c>
      <c r="T34" s="19">
        <f>S34</f>
        <v>80</v>
      </c>
      <c r="U34" s="19">
        <f>T34</f>
        <v>80</v>
      </c>
      <c r="V34" s="19">
        <f>U34</f>
        <v>80</v>
      </c>
    </row>
    <row r="35" spans="1:22" ht="15">
      <c r="A35" s="2" t="s">
        <v>38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9"/>
      <c r="M37" s="19">
        <v>80</v>
      </c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K18+K19+K20+K21+K23+K24</f>
        <v>2904.512</v>
      </c>
      <c r="L38" s="13">
        <f>K38</f>
        <v>2904.512</v>
      </c>
      <c r="M38" s="13">
        <f>M18+M19+M20+M21+M23+M24</f>
        <v>2984.512</v>
      </c>
      <c r="N38" s="13">
        <f>L38</f>
        <v>2904.512</v>
      </c>
      <c r="O38" s="13">
        <f>O18+O19+O20+O21+O23+O24</f>
        <v>3002.168</v>
      </c>
      <c r="P38" s="13">
        <f>O38</f>
        <v>3002.168</v>
      </c>
      <c r="Q38" s="13">
        <f>P38</f>
        <v>3002.168</v>
      </c>
      <c r="R38" s="13">
        <f>Q38</f>
        <v>3002.168</v>
      </c>
      <c r="S38" s="13">
        <f>R38</f>
        <v>3002.168</v>
      </c>
      <c r="T38" s="13">
        <f>S38</f>
        <v>3002.168</v>
      </c>
      <c r="U38" s="13">
        <f>U18+U19+U21+U23+U24</f>
        <v>2423.744</v>
      </c>
      <c r="V38" s="13">
        <f>V18+V19+V21+V23+V24</f>
        <v>2468.72</v>
      </c>
    </row>
    <row r="40" spans="21:22" ht="12.75">
      <c r="U40" s="20"/>
      <c r="V40" s="16">
        <f>V11+V16-V38</f>
        <v>842.8439999999982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2014-02-07T06:16:02Z</cp:lastPrinted>
  <dcterms:created xsi:type="dcterms:W3CDTF">2012-04-11T04:09:09Z</dcterms:created>
  <dcterms:modified xsi:type="dcterms:W3CDTF">2020-01-14T09:57:54Z</dcterms:modified>
  <cp:category/>
  <cp:version/>
  <cp:contentType/>
  <cp:contentStatus/>
</cp:coreProperties>
</file>