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<sst xmlns="http://schemas.openxmlformats.org/spreadsheetml/2006/main" count="44" uniqueCount="44">
  <si>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</si>
  <si>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</si>
  <si>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</si>
  <si>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</si>
  <si>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</si>
  <si>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</si>
  <si>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</si>
  <si>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</si>
  <si>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</si>
  <si>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</si>
  <si>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</si>
  <si>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</si>
  <si>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</si>
  <si>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</si>
  <si>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</si>
  <si>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</si>
  <si>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апрель</t>
  </si>
  <si>
    <t>июнь</t>
  </si>
  <si>
    <t xml:space="preserve">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</si>
  <si>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</si>
  <si>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</si>
  <si>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</si>
  <si>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</si>
  <si>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</si>
  <si>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</si>
  <si>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</si>
  <si>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</si>
  <si>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май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</si>
  <si>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</si>
  <si>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</si>
  <si>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</si>
  <si>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</si>
  <si>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</si>
  <si>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</si>
  <si>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</si>
  <si>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</si>
  <si>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</si>
  <si>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</si>
  <si>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</si>
  <si>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 пос. Классон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</si>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</sst>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F8">
      <selection activeCell="V41" sqref="V41"/>
    </sheetView>
  </sheetViews>
  <sheetFormatPr defaultColWidth="9.00390625" defaultRowHeight="12.75"/>
  <cols>
    <col min="10" max="10" width="18.00390625" style="0" customWidth="1"/>
    <col min="33" max="33" width="18.1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5" t="s">
        <v>18</v>
      </c>
    </row>
    <row r="6" ht="12.75">
      <c r="AH6" s="15"/>
    </row>
    <row r="7" ht="12.75">
      <c r="E7" s="14" t="s">
        <v>42</v>
      </c>
    </row>
    <row r="10" spans="11:22" ht="12.75">
      <c r="K10" t="s">
        <v>24</v>
      </c>
      <c r="L10" t="s">
        <v>25</v>
      </c>
      <c r="M10" t="s">
        <v>26</v>
      </c>
      <c r="N10" t="s">
        <v>16</v>
      </c>
      <c r="O10" t="s">
        <v>27</v>
      </c>
      <c r="P10" t="s">
        <v>17</v>
      </c>
      <c r="Q10" t="s">
        <v>10</v>
      </c>
      <c r="R10" t="s">
        <v>11</v>
      </c>
      <c r="S10" t="s">
        <v>12</v>
      </c>
      <c r="T10" t="s">
        <v>28</v>
      </c>
      <c r="U10" t="s">
        <v>14</v>
      </c>
      <c r="V10" t="s">
        <v>15</v>
      </c>
    </row>
    <row r="11" spans="1:23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11"/>
      <c r="M11" s="11"/>
      <c r="N11" s="11"/>
      <c r="O11" s="11"/>
      <c r="P11" s="11"/>
      <c r="Q11" s="11"/>
      <c r="R11" s="11"/>
      <c r="S11" s="11"/>
      <c r="T11" s="13"/>
      <c r="U11" s="13"/>
      <c r="V11" s="13"/>
      <c r="W11" s="14"/>
    </row>
    <row r="12" spans="1:23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3">
        <v>7841</v>
      </c>
      <c r="L12" s="13">
        <f aca="true" t="shared" si="0" ref="L12:Q12">K12+K16-K38</f>
        <v>8420.04</v>
      </c>
      <c r="M12" s="13">
        <f t="shared" si="0"/>
        <v>8999.080000000002</v>
      </c>
      <c r="N12" s="13">
        <f t="shared" si="0"/>
        <v>9498.120000000003</v>
      </c>
      <c r="O12" s="13">
        <f t="shared" si="0"/>
        <v>10077.160000000003</v>
      </c>
      <c r="P12" s="13">
        <f t="shared" si="0"/>
        <v>10737.320000000003</v>
      </c>
      <c r="Q12" s="13">
        <f t="shared" si="0"/>
        <v>10711.480000000003</v>
      </c>
      <c r="R12" s="13">
        <f>Q12+Q16-Q38</f>
        <v>11371.640000000003</v>
      </c>
      <c r="S12" s="13">
        <f>R12+R16-R38</f>
        <v>12031.800000000003</v>
      </c>
      <c r="T12" s="13">
        <f>S12+S16-S38</f>
        <v>12691.960000000003</v>
      </c>
      <c r="U12" s="13">
        <f>T12+T16-T38</f>
        <v>13352.120000000003</v>
      </c>
      <c r="V12" s="13">
        <f>U12+U16-U38</f>
        <v>14012.280000000002</v>
      </c>
      <c r="W12" s="14"/>
    </row>
    <row r="13" spans="1:23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385.5</v>
      </c>
      <c r="L13" s="11">
        <f>K13</f>
        <v>385.5</v>
      </c>
      <c r="M13" s="11">
        <f>L13</f>
        <v>385.5</v>
      </c>
      <c r="N13" s="11">
        <f aca="true" t="shared" si="1" ref="N13:P14">M13</f>
        <v>385.5</v>
      </c>
      <c r="O13" s="11">
        <f t="shared" si="1"/>
        <v>385.5</v>
      </c>
      <c r="P13" s="11">
        <f t="shared" si="1"/>
        <v>385.5</v>
      </c>
      <c r="Q13" s="11">
        <f aca="true" t="shared" si="2" ref="Q13:R16">P13</f>
        <v>385.5</v>
      </c>
      <c r="R13" s="11">
        <f t="shared" si="2"/>
        <v>385.5</v>
      </c>
      <c r="S13" s="11">
        <f aca="true" t="shared" si="3" ref="S13:T16">R13</f>
        <v>385.5</v>
      </c>
      <c r="T13" s="11">
        <f t="shared" si="3"/>
        <v>385.5</v>
      </c>
      <c r="U13" s="11">
        <f>T13</f>
        <v>385.5</v>
      </c>
      <c r="V13" s="11">
        <f>U13</f>
        <v>385.5</v>
      </c>
      <c r="W13" s="14"/>
    </row>
    <row r="14" spans="1:23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8</v>
      </c>
      <c r="L14" s="13">
        <f>K14</f>
        <v>8</v>
      </c>
      <c r="M14" s="13">
        <f>L14</f>
        <v>8</v>
      </c>
      <c r="N14" s="13">
        <f t="shared" si="1"/>
        <v>8</v>
      </c>
      <c r="O14" s="13">
        <f t="shared" si="1"/>
        <v>8</v>
      </c>
      <c r="P14" s="13">
        <f t="shared" si="1"/>
        <v>8</v>
      </c>
      <c r="Q14" s="13">
        <f t="shared" si="2"/>
        <v>8</v>
      </c>
      <c r="R14" s="13">
        <f t="shared" si="2"/>
        <v>8</v>
      </c>
      <c r="S14" s="13">
        <f t="shared" si="3"/>
        <v>8</v>
      </c>
      <c r="T14" s="13">
        <f t="shared" si="3"/>
        <v>8</v>
      </c>
      <c r="U14" s="13">
        <f>T14</f>
        <v>8</v>
      </c>
      <c r="V14" s="13">
        <f>U14</f>
        <v>8</v>
      </c>
      <c r="W14" s="14"/>
    </row>
    <row r="15" spans="1:23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2">
        <v>9.23</v>
      </c>
      <c r="L15" s="12">
        <v>9.23</v>
      </c>
      <c r="M15" s="12">
        <v>9.23</v>
      </c>
      <c r="N15" s="12">
        <v>9.23</v>
      </c>
      <c r="O15" s="12">
        <v>9.7</v>
      </c>
      <c r="P15" s="12">
        <f>O15</f>
        <v>9.7</v>
      </c>
      <c r="Q15" s="12">
        <f t="shared" si="2"/>
        <v>9.7</v>
      </c>
      <c r="R15" s="12">
        <f t="shared" si="2"/>
        <v>9.7</v>
      </c>
      <c r="S15" s="12">
        <f t="shared" si="3"/>
        <v>9.7</v>
      </c>
      <c r="T15" s="12">
        <f t="shared" si="3"/>
        <v>9.7</v>
      </c>
      <c r="U15" s="18">
        <v>8.16</v>
      </c>
      <c r="V15" s="18">
        <v>8.83</v>
      </c>
      <c r="W15" s="14"/>
    </row>
    <row r="16" spans="1:23" ht="15">
      <c r="A16" s="2" t="s">
        <v>33</v>
      </c>
      <c r="B16" s="3"/>
      <c r="C16" s="3"/>
      <c r="D16" s="3"/>
      <c r="E16" s="3"/>
      <c r="F16" s="3"/>
      <c r="G16" s="3"/>
      <c r="H16" s="3"/>
      <c r="I16" s="3"/>
      <c r="J16" s="4"/>
      <c r="K16" s="13">
        <v>3558</v>
      </c>
      <c r="L16" s="13">
        <v>3558</v>
      </c>
      <c r="M16" s="13">
        <v>3558</v>
      </c>
      <c r="N16" s="13">
        <v>3558</v>
      </c>
      <c r="O16" s="13">
        <f>O13*O15</f>
        <v>3739.35</v>
      </c>
      <c r="P16" s="13">
        <f>O16</f>
        <v>3739.35</v>
      </c>
      <c r="Q16" s="13">
        <f t="shared" si="2"/>
        <v>3739.35</v>
      </c>
      <c r="R16" s="13">
        <f t="shared" si="2"/>
        <v>3739.35</v>
      </c>
      <c r="S16" s="13">
        <f t="shared" si="3"/>
        <v>3739.35</v>
      </c>
      <c r="T16" s="13">
        <f t="shared" si="3"/>
        <v>3739.35</v>
      </c>
      <c r="U16" s="13">
        <f>U13*U15</f>
        <v>3145.68</v>
      </c>
      <c r="V16" s="13">
        <f>V13*V15</f>
        <v>3403.965</v>
      </c>
      <c r="W16" s="14"/>
    </row>
    <row r="17" spans="1:23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4"/>
    </row>
    <row r="18" spans="1:23" ht="15.75">
      <c r="A18" s="7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3">
        <f>K13*4.13</f>
        <v>1592.115</v>
      </c>
      <c r="L18" s="13">
        <f aca="true" t="shared" si="4" ref="L18:M21">K18</f>
        <v>1592.115</v>
      </c>
      <c r="M18" s="13">
        <f t="shared" si="4"/>
        <v>1592.115</v>
      </c>
      <c r="N18" s="13">
        <f aca="true" t="shared" si="5" ref="N18:S18">M18</f>
        <v>1592.115</v>
      </c>
      <c r="O18" s="13">
        <f>O13*4.34</f>
        <v>1673.07</v>
      </c>
      <c r="P18" s="13">
        <f t="shared" si="5"/>
        <v>1673.07</v>
      </c>
      <c r="Q18" s="13">
        <f t="shared" si="5"/>
        <v>1673.07</v>
      </c>
      <c r="R18" s="13">
        <f t="shared" si="5"/>
        <v>1673.07</v>
      </c>
      <c r="S18" s="13">
        <f t="shared" si="5"/>
        <v>1673.07</v>
      </c>
      <c r="T18" s="13">
        <f>S18</f>
        <v>1673.07</v>
      </c>
      <c r="U18" s="13">
        <f>T18</f>
        <v>1673.07</v>
      </c>
      <c r="V18" s="13">
        <v>1712</v>
      </c>
      <c r="W18" s="14"/>
    </row>
    <row r="19" spans="1:23" ht="15.75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4"/>
      <c r="K19" s="13">
        <f>O19</f>
        <v>269.84999999999997</v>
      </c>
      <c r="L19" s="13">
        <f t="shared" si="4"/>
        <v>269.84999999999997</v>
      </c>
      <c r="M19" s="13">
        <f t="shared" si="4"/>
        <v>269.84999999999997</v>
      </c>
      <c r="N19" s="13">
        <f>M19</f>
        <v>269.84999999999997</v>
      </c>
      <c r="O19" s="13">
        <f>O13*0.7</f>
        <v>269.84999999999997</v>
      </c>
      <c r="P19" s="13">
        <f aca="true" t="shared" si="6" ref="P19:Q21">O19</f>
        <v>269.84999999999997</v>
      </c>
      <c r="Q19" s="13">
        <f t="shared" si="6"/>
        <v>269.84999999999997</v>
      </c>
      <c r="R19" s="13">
        <f aca="true" t="shared" si="7" ref="R19:S21">Q19</f>
        <v>269.84999999999997</v>
      </c>
      <c r="S19" s="13">
        <f t="shared" si="7"/>
        <v>269.84999999999997</v>
      </c>
      <c r="T19" s="13">
        <f>S19</f>
        <v>269.84999999999997</v>
      </c>
      <c r="U19" s="13">
        <f>T19</f>
        <v>269.84999999999997</v>
      </c>
      <c r="V19" s="13">
        <v>278</v>
      </c>
      <c r="W19" s="14"/>
    </row>
    <row r="20" spans="1:23" ht="15.75">
      <c r="A20" s="7" t="s">
        <v>19</v>
      </c>
      <c r="B20" s="3"/>
      <c r="C20" s="3"/>
      <c r="D20" s="3"/>
      <c r="E20" s="3"/>
      <c r="F20" s="3"/>
      <c r="G20" s="3"/>
      <c r="H20" s="3"/>
      <c r="I20" s="3"/>
      <c r="J20" s="4"/>
      <c r="K20" s="13">
        <f>K13*1.54</f>
        <v>593.67</v>
      </c>
      <c r="L20" s="13">
        <f t="shared" si="4"/>
        <v>593.67</v>
      </c>
      <c r="M20" s="13">
        <f t="shared" si="4"/>
        <v>593.67</v>
      </c>
      <c r="N20" s="13">
        <f>M20</f>
        <v>593.67</v>
      </c>
      <c r="O20" s="13">
        <f>N20</f>
        <v>593.67</v>
      </c>
      <c r="P20" s="13">
        <f t="shared" si="6"/>
        <v>593.67</v>
      </c>
      <c r="Q20" s="13">
        <f t="shared" si="6"/>
        <v>593.67</v>
      </c>
      <c r="R20" s="13">
        <f t="shared" si="7"/>
        <v>593.67</v>
      </c>
      <c r="S20" s="13">
        <f t="shared" si="7"/>
        <v>593.67</v>
      </c>
      <c r="T20" s="13">
        <f>S20</f>
        <v>593.67</v>
      </c>
      <c r="U20" s="13"/>
      <c r="V20" s="13"/>
      <c r="W20" s="14"/>
    </row>
    <row r="21" spans="1:23" ht="15.75">
      <c r="A21" s="7" t="s">
        <v>20</v>
      </c>
      <c r="B21" s="3"/>
      <c r="C21" s="3"/>
      <c r="D21" s="3"/>
      <c r="E21" s="3"/>
      <c r="F21" s="3"/>
      <c r="G21" s="3"/>
      <c r="H21" s="3"/>
      <c r="I21" s="3"/>
      <c r="J21" s="4"/>
      <c r="K21" s="13">
        <f>K13</f>
        <v>385.5</v>
      </c>
      <c r="L21" s="13">
        <f t="shared" si="4"/>
        <v>385.5</v>
      </c>
      <c r="M21" s="13">
        <f t="shared" si="4"/>
        <v>385.5</v>
      </c>
      <c r="N21" s="13">
        <f>M21</f>
        <v>385.5</v>
      </c>
      <c r="O21" s="13">
        <f>N21</f>
        <v>385.5</v>
      </c>
      <c r="P21" s="13">
        <f t="shared" si="6"/>
        <v>385.5</v>
      </c>
      <c r="Q21" s="13">
        <f t="shared" si="6"/>
        <v>385.5</v>
      </c>
      <c r="R21" s="13">
        <f t="shared" si="7"/>
        <v>385.5</v>
      </c>
      <c r="S21" s="13">
        <f t="shared" si="7"/>
        <v>385.5</v>
      </c>
      <c r="T21" s="13">
        <f>S21</f>
        <v>385.5</v>
      </c>
      <c r="U21" s="13">
        <f>T21</f>
        <v>385.5</v>
      </c>
      <c r="V21" s="13">
        <v>386</v>
      </c>
      <c r="W21" s="14"/>
    </row>
    <row r="22" spans="1:23" ht="15.75">
      <c r="A22" s="7" t="s">
        <v>21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1:23" ht="15.75">
      <c r="A23" s="7" t="s">
        <v>40</v>
      </c>
      <c r="B23" s="3"/>
      <c r="C23" s="3"/>
      <c r="D23" s="3"/>
      <c r="E23" s="3"/>
      <c r="F23" s="3"/>
      <c r="G23" s="3"/>
      <c r="H23" s="3"/>
      <c r="I23" s="3"/>
      <c r="J23" s="4"/>
      <c r="K23" s="13">
        <f>K13*0.15</f>
        <v>57.824999999999996</v>
      </c>
      <c r="L23" s="13">
        <f>L13*0.15</f>
        <v>57.824999999999996</v>
      </c>
      <c r="M23" s="13">
        <f>M13*0.15</f>
        <v>57.824999999999996</v>
      </c>
      <c r="N23" s="13">
        <f>N13*0.15</f>
        <v>57.824999999999996</v>
      </c>
      <c r="O23" s="13">
        <f>O13*0.2</f>
        <v>77.10000000000001</v>
      </c>
      <c r="P23" s="13">
        <f aca="true" t="shared" si="8" ref="P23:V23">P13*0.2</f>
        <v>77.10000000000001</v>
      </c>
      <c r="Q23" s="13">
        <f t="shared" si="8"/>
        <v>77.10000000000001</v>
      </c>
      <c r="R23" s="13">
        <f t="shared" si="8"/>
        <v>77.10000000000001</v>
      </c>
      <c r="S23" s="13">
        <f t="shared" si="8"/>
        <v>77.10000000000001</v>
      </c>
      <c r="T23" s="13">
        <f t="shared" si="8"/>
        <v>77.10000000000001</v>
      </c>
      <c r="U23" s="13">
        <f t="shared" si="8"/>
        <v>77.10000000000001</v>
      </c>
      <c r="V23" s="13">
        <f t="shared" si="8"/>
        <v>77.10000000000001</v>
      </c>
      <c r="W23" s="14"/>
    </row>
    <row r="24" spans="1:23" ht="15.75">
      <c r="A24" s="7" t="s">
        <v>41</v>
      </c>
      <c r="B24" s="6"/>
      <c r="C24" s="6"/>
      <c r="D24" s="6"/>
      <c r="E24" s="6"/>
      <c r="F24" s="6"/>
      <c r="G24" s="6"/>
      <c r="H24" s="6"/>
      <c r="I24" s="3"/>
      <c r="J24" s="4"/>
      <c r="K24" s="13">
        <f>K34</f>
        <v>80</v>
      </c>
      <c r="L24" s="13">
        <f>L34</f>
        <v>80</v>
      </c>
      <c r="M24" s="13">
        <f>M34+M37</f>
        <v>160</v>
      </c>
      <c r="N24" s="13">
        <f>N34</f>
        <v>80</v>
      </c>
      <c r="O24" s="13">
        <f>O34</f>
        <v>80</v>
      </c>
      <c r="P24" s="13">
        <f>P28+P34</f>
        <v>766</v>
      </c>
      <c r="Q24" s="13">
        <f>Q34</f>
        <v>80</v>
      </c>
      <c r="R24" s="13">
        <v>80</v>
      </c>
      <c r="S24" s="13">
        <v>80</v>
      </c>
      <c r="T24" s="13">
        <f>T34</f>
        <v>80</v>
      </c>
      <c r="U24" s="13">
        <v>80</v>
      </c>
      <c r="V24" s="13">
        <f>V34</f>
        <v>80</v>
      </c>
      <c r="W24" s="14"/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6"/>
      <c r="M28" s="16"/>
      <c r="N28" s="16"/>
      <c r="O28" s="16"/>
      <c r="P28" s="16">
        <v>686</v>
      </c>
      <c r="Q28" s="16"/>
      <c r="R28" s="16"/>
      <c r="S28" s="16"/>
      <c r="T28" s="16"/>
      <c r="U28" s="16"/>
      <c r="V28" s="16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>
      <c r="A30" s="2" t="s">
        <v>22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5">
        <v>80</v>
      </c>
      <c r="L34" s="16">
        <f aca="true" t="shared" si="9" ref="L34:Q34">K34</f>
        <v>80</v>
      </c>
      <c r="M34" s="16">
        <f t="shared" si="9"/>
        <v>80</v>
      </c>
      <c r="N34" s="16">
        <f t="shared" si="9"/>
        <v>80</v>
      </c>
      <c r="O34" s="16">
        <f t="shared" si="9"/>
        <v>80</v>
      </c>
      <c r="P34" s="16">
        <f t="shared" si="9"/>
        <v>80</v>
      </c>
      <c r="Q34" s="16">
        <f t="shared" si="9"/>
        <v>80</v>
      </c>
      <c r="R34" s="16">
        <f>Q34</f>
        <v>80</v>
      </c>
      <c r="S34" s="16">
        <f>R34</f>
        <v>80</v>
      </c>
      <c r="T34" s="16">
        <f>S34</f>
        <v>80</v>
      </c>
      <c r="U34" s="16">
        <f>T34</f>
        <v>80</v>
      </c>
      <c r="V34" s="16">
        <f>U34</f>
        <v>80</v>
      </c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6"/>
      <c r="M37" s="16">
        <v>80</v>
      </c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K18+K19+K20+K21+K23+K24</f>
        <v>2978.9599999999996</v>
      </c>
      <c r="L38" s="13">
        <f>K38</f>
        <v>2978.9599999999996</v>
      </c>
      <c r="M38" s="13">
        <f>M18+M19+M20+M21+M23+M24</f>
        <v>3058.9599999999996</v>
      </c>
      <c r="N38" s="13">
        <f>N18+N19+N20+N21+N23+N24</f>
        <v>2978.9599999999996</v>
      </c>
      <c r="O38" s="13">
        <f>O18+O19+O20+O21+O23+O24</f>
        <v>3079.1899999999996</v>
      </c>
      <c r="P38" s="13">
        <f>P18+P19+P20+P21+P23+P24</f>
        <v>3765.1899999999996</v>
      </c>
      <c r="Q38" s="13">
        <f>O38</f>
        <v>3079.1899999999996</v>
      </c>
      <c r="R38" s="13">
        <f>Q38</f>
        <v>3079.1899999999996</v>
      </c>
      <c r="S38" s="13">
        <f>R38</f>
        <v>3079.1899999999996</v>
      </c>
      <c r="T38" s="13">
        <f>S38</f>
        <v>3079.1899999999996</v>
      </c>
      <c r="U38" s="13">
        <f>U18+U19+U21+U23+U34</f>
        <v>2485.52</v>
      </c>
      <c r="V38" s="13">
        <f>V18+V19+V21+V23+V24</f>
        <v>2533.1</v>
      </c>
    </row>
    <row r="40" spans="21:22" ht="12.75">
      <c r="U40" s="17"/>
      <c r="V40" s="15">
        <f>V12+V16-V38</f>
        <v>14883.145000000002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2014-02-07T06:12:06Z</cp:lastPrinted>
  <dcterms:created xsi:type="dcterms:W3CDTF">2012-04-11T04:06:35Z</dcterms:created>
  <dcterms:modified xsi:type="dcterms:W3CDTF">2020-01-14T09:56:53Z</dcterms:modified>
  <cp:category/>
  <cp:version/>
  <cp:contentType/>
  <cp:contentStatus/>
</cp:coreProperties>
</file>