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<sst xmlns="http://schemas.openxmlformats.org/spreadsheetml/2006/main" count="48" uniqueCount="44">
  <si>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</si>
  <si>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</si>
  <si>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</si>
  <si>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</si>
  <si>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</si>
  <si>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</si>
  <si>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</si>
  <si>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</si>
  <si>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</si>
  <si>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</si>
  <si>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</si>
  <si>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</si>
  <si>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</si>
  <si>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</si>
  <si>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</si>
  <si>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</si>
  <si>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</si>
  <si>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</si>
  <si>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</si>
  <si>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</si>
  <si>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</si>
  <si>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</si>
  <si>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</si>
  <si>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</si>
  <si>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</si>
  <si>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</si>
  <si>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</si>
  <si>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</si>
  <si>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</si>
  <si>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</si>
  <si>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</si>
  <si>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</si>
  <si>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</si>
  <si>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</si>
  <si>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</si>
  <si>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</si>
  <si>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</si>
  <si>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</si>
  <si>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</si>
  <si>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</si>
  <si>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</si>
  <si>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9 пос. Электрострой  </t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</si>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</sst>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F7">
      <selection activeCell="V38" sqref="V38"/>
    </sheetView>
  </sheetViews>
  <sheetFormatPr defaultColWidth="9.00390625" defaultRowHeight="12.75"/>
  <cols>
    <col min="10" max="10" width="9.375" style="0" customWidth="1"/>
    <col min="22" max="22" width="10.00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spans="5:34" ht="12.75">
      <c r="E4" s="14" t="s">
        <v>42</v>
      </c>
      <c r="AH4" s="16" t="s">
        <v>17</v>
      </c>
    </row>
    <row r="6" ht="12.75">
      <c r="AH6" s="15"/>
    </row>
    <row r="7" spans="11:22" ht="12.75">
      <c r="K7" t="s">
        <v>26</v>
      </c>
      <c r="L7" t="s">
        <v>27</v>
      </c>
      <c r="M7" t="s">
        <v>28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29</v>
      </c>
      <c r="U7" t="s">
        <v>15</v>
      </c>
      <c r="V7" t="s">
        <v>16</v>
      </c>
    </row>
    <row r="8" spans="1:22" ht="15">
      <c r="A8" s="2" t="s">
        <v>31</v>
      </c>
      <c r="B8" s="3"/>
      <c r="C8" s="3"/>
      <c r="D8" s="3"/>
      <c r="E8" s="3"/>
      <c r="F8" s="3"/>
      <c r="G8" s="3"/>
      <c r="H8" s="3"/>
      <c r="I8" s="3"/>
      <c r="J8" s="4"/>
      <c r="K8" s="11"/>
      <c r="L8" s="5"/>
      <c r="M8" s="11"/>
      <c r="N8" s="11"/>
      <c r="O8" s="11"/>
      <c r="P8" s="11"/>
      <c r="Q8" s="11"/>
      <c r="R8" s="11"/>
      <c r="S8" s="11"/>
      <c r="T8" s="13"/>
      <c r="U8" s="13"/>
      <c r="V8" s="13"/>
    </row>
    <row r="9" spans="1:29" ht="15">
      <c r="A9" s="2" t="s">
        <v>32</v>
      </c>
      <c r="B9" s="3"/>
      <c r="C9" s="3"/>
      <c r="D9" s="3"/>
      <c r="E9" s="3"/>
      <c r="F9" s="3"/>
      <c r="G9" s="3"/>
      <c r="H9" s="3"/>
      <c r="I9" s="3"/>
      <c r="J9" s="4"/>
      <c r="K9" s="13">
        <v>15162</v>
      </c>
      <c r="L9" s="13">
        <f aca="true" t="shared" si="0" ref="L9:Q9">K9+K13-K35</f>
        <v>15837.894</v>
      </c>
      <c r="M9" s="13">
        <f t="shared" si="0"/>
        <v>16642.104</v>
      </c>
      <c r="N9" s="13">
        <f t="shared" si="0"/>
        <v>17386.314</v>
      </c>
      <c r="O9" s="13">
        <f t="shared" si="0"/>
        <v>18190.523999999998</v>
      </c>
      <c r="P9" s="13">
        <f t="shared" si="0"/>
        <v>18844.021999999997</v>
      </c>
      <c r="Q9" s="13">
        <f t="shared" si="0"/>
        <v>19497.519999999997</v>
      </c>
      <c r="R9" s="13">
        <f>Q9+Q13-Q35</f>
        <v>15180.943999999996</v>
      </c>
      <c r="S9" s="13">
        <f>R9+R13-R35</f>
        <v>15834.367999999995</v>
      </c>
      <c r="T9" s="13">
        <f>S9+S13-S35</f>
        <v>16672.791999999994</v>
      </c>
      <c r="U9" s="13">
        <f>T9+T13-T35</f>
        <v>16861.215999999993</v>
      </c>
      <c r="V9" s="13">
        <f>U9+U13-U35</f>
        <v>17699.443999999992</v>
      </c>
      <c r="W9" s="14"/>
      <c r="X9" s="14"/>
      <c r="Y9" s="14"/>
      <c r="Z9" s="14"/>
      <c r="AA9" s="14"/>
      <c r="AB9" s="14"/>
      <c r="AC9" s="14"/>
    </row>
    <row r="10" spans="1:29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377.4</v>
      </c>
      <c r="L10" s="11">
        <f>K10</f>
        <v>377.4</v>
      </c>
      <c r="M10" s="11">
        <f>L10</f>
        <v>377.4</v>
      </c>
      <c r="N10" s="11">
        <f aca="true" t="shared" si="1" ref="N10:P11">M10</f>
        <v>377.4</v>
      </c>
      <c r="O10" s="11">
        <f t="shared" si="1"/>
        <v>377.4</v>
      </c>
      <c r="P10" s="11">
        <f t="shared" si="1"/>
        <v>377.4</v>
      </c>
      <c r="Q10" s="11">
        <f aca="true" t="shared" si="2" ref="Q10:R13">P10</f>
        <v>377.4</v>
      </c>
      <c r="R10" s="11">
        <f t="shared" si="2"/>
        <v>377.4</v>
      </c>
      <c r="S10" s="11">
        <f aca="true" t="shared" si="3" ref="S10:T13">R10</f>
        <v>377.4</v>
      </c>
      <c r="T10" s="11">
        <f t="shared" si="3"/>
        <v>377.4</v>
      </c>
      <c r="U10" s="11">
        <f>T10</f>
        <v>377.4</v>
      </c>
      <c r="V10" s="11">
        <f>U10</f>
        <v>377.4</v>
      </c>
      <c r="W10" s="14"/>
      <c r="X10" s="14"/>
      <c r="Y10" s="14"/>
      <c r="Z10" s="14"/>
      <c r="AA10" s="14"/>
      <c r="AB10" s="14"/>
      <c r="AC10" s="14"/>
    </row>
    <row r="11" spans="1:29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2">
        <v>8</v>
      </c>
      <c r="L11" s="13">
        <f>K11</f>
        <v>8</v>
      </c>
      <c r="M11" s="13">
        <f>L11</f>
        <v>8</v>
      </c>
      <c r="N11" s="13">
        <f t="shared" si="1"/>
        <v>8</v>
      </c>
      <c r="O11" s="13">
        <f t="shared" si="1"/>
        <v>8</v>
      </c>
      <c r="P11" s="13">
        <f t="shared" si="1"/>
        <v>8</v>
      </c>
      <c r="Q11" s="13">
        <f t="shared" si="2"/>
        <v>8</v>
      </c>
      <c r="R11" s="13">
        <f t="shared" si="2"/>
        <v>8</v>
      </c>
      <c r="S11" s="13">
        <f t="shared" si="3"/>
        <v>8</v>
      </c>
      <c r="T11" s="13">
        <f t="shared" si="3"/>
        <v>8</v>
      </c>
      <c r="U11" s="13">
        <f>T11</f>
        <v>8</v>
      </c>
      <c r="V11" s="13">
        <f>U11</f>
        <v>8</v>
      </c>
      <c r="W11" s="14"/>
      <c r="X11" s="14"/>
      <c r="Y11" s="14"/>
      <c r="Z11" s="14"/>
      <c r="AA11" s="14"/>
      <c r="AB11" s="14"/>
      <c r="AC11" s="14"/>
    </row>
    <row r="12" spans="1:29" ht="1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2">
        <v>9.65</v>
      </c>
      <c r="L12" s="12">
        <v>9.65</v>
      </c>
      <c r="M12" s="12">
        <v>9.65</v>
      </c>
      <c r="N12" s="12">
        <v>9.65</v>
      </c>
      <c r="O12" s="12">
        <v>10</v>
      </c>
      <c r="P12" s="12">
        <f>O12</f>
        <v>10</v>
      </c>
      <c r="Q12" s="12">
        <f t="shared" si="2"/>
        <v>10</v>
      </c>
      <c r="R12" s="12">
        <f t="shared" si="2"/>
        <v>10</v>
      </c>
      <c r="S12" s="12">
        <f t="shared" si="3"/>
        <v>10</v>
      </c>
      <c r="T12" s="12">
        <f t="shared" si="3"/>
        <v>10</v>
      </c>
      <c r="U12" s="19">
        <v>8.46</v>
      </c>
      <c r="V12" s="19">
        <v>9.21</v>
      </c>
      <c r="W12" s="14"/>
      <c r="X12" s="14"/>
      <c r="Y12" s="14"/>
      <c r="Z12" s="14"/>
      <c r="AA12" s="14"/>
      <c r="AB12" s="14"/>
      <c r="AC12" s="14"/>
    </row>
    <row r="13" spans="1:29" ht="15">
      <c r="A13" s="2" t="s">
        <v>33</v>
      </c>
      <c r="B13" s="3"/>
      <c r="C13" s="3"/>
      <c r="D13" s="3"/>
      <c r="E13" s="3"/>
      <c r="F13" s="3"/>
      <c r="G13" s="3"/>
      <c r="H13" s="3"/>
      <c r="I13" s="3"/>
      <c r="J13" s="4"/>
      <c r="K13" s="13">
        <v>3642</v>
      </c>
      <c r="L13" s="13">
        <v>3642</v>
      </c>
      <c r="M13" s="13">
        <v>3642</v>
      </c>
      <c r="N13" s="13">
        <v>3642</v>
      </c>
      <c r="O13" s="13">
        <f>O10*O12</f>
        <v>3774</v>
      </c>
      <c r="P13" s="13">
        <f>O13</f>
        <v>3774</v>
      </c>
      <c r="Q13" s="13">
        <f t="shared" si="2"/>
        <v>3774</v>
      </c>
      <c r="R13" s="13">
        <f t="shared" si="2"/>
        <v>3774</v>
      </c>
      <c r="S13" s="13">
        <f t="shared" si="3"/>
        <v>3774</v>
      </c>
      <c r="T13" s="13">
        <f t="shared" si="3"/>
        <v>3774</v>
      </c>
      <c r="U13" s="13">
        <f>U10*U12</f>
        <v>3192.804</v>
      </c>
      <c r="V13" s="13">
        <f>V10*V12</f>
        <v>3475.8540000000003</v>
      </c>
      <c r="W13" s="14"/>
      <c r="X13" s="14"/>
      <c r="Y13" s="14"/>
      <c r="Z13" s="14"/>
      <c r="AA13" s="14"/>
      <c r="AB13" s="14"/>
      <c r="AC13" s="14"/>
    </row>
    <row r="14" spans="1:29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4"/>
      <c r="X14" s="14"/>
      <c r="Y14" s="14"/>
      <c r="Z14" s="14"/>
      <c r="AA14" s="14"/>
      <c r="AB14" s="14"/>
      <c r="AC14" s="14"/>
    </row>
    <row r="15" spans="1:29" ht="15.75">
      <c r="A15" s="7" t="s">
        <v>25</v>
      </c>
      <c r="B15" s="3"/>
      <c r="C15" s="3"/>
      <c r="D15" s="3"/>
      <c r="E15" s="3"/>
      <c r="F15" s="3"/>
      <c r="G15" s="3"/>
      <c r="H15" s="3"/>
      <c r="I15" s="3"/>
      <c r="J15" s="4"/>
      <c r="K15" s="13">
        <v>1559</v>
      </c>
      <c r="L15" s="13">
        <f aca="true" t="shared" si="4" ref="L15:M18">K15</f>
        <v>1559</v>
      </c>
      <c r="M15" s="13">
        <f t="shared" si="4"/>
        <v>1559</v>
      </c>
      <c r="N15" s="13">
        <f aca="true" t="shared" si="5" ref="N15:S15">M15</f>
        <v>1559</v>
      </c>
      <c r="O15" s="13">
        <f>O10*4.34</f>
        <v>1637.916</v>
      </c>
      <c r="P15" s="13">
        <f t="shared" si="5"/>
        <v>1637.916</v>
      </c>
      <c r="Q15" s="13">
        <f t="shared" si="5"/>
        <v>1637.916</v>
      </c>
      <c r="R15" s="13">
        <f t="shared" si="5"/>
        <v>1637.916</v>
      </c>
      <c r="S15" s="13">
        <f t="shared" si="5"/>
        <v>1637.916</v>
      </c>
      <c r="T15" s="13">
        <f>S15</f>
        <v>1637.916</v>
      </c>
      <c r="U15" s="13">
        <f>T15</f>
        <v>1637.916</v>
      </c>
      <c r="V15" s="13">
        <v>1676</v>
      </c>
      <c r="W15" s="14"/>
      <c r="X15" s="14"/>
      <c r="Y15" s="14"/>
      <c r="Z15" s="14"/>
      <c r="AA15" s="14"/>
      <c r="AB15" s="14"/>
      <c r="AC15" s="14"/>
    </row>
    <row r="16" spans="1:29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3">
        <f>O16</f>
        <v>264.17999999999995</v>
      </c>
      <c r="L16" s="13">
        <f t="shared" si="4"/>
        <v>264.17999999999995</v>
      </c>
      <c r="M16" s="13">
        <f t="shared" si="4"/>
        <v>264.17999999999995</v>
      </c>
      <c r="N16" s="13">
        <f>M16</f>
        <v>264.17999999999995</v>
      </c>
      <c r="O16" s="13">
        <f>O10*0.7</f>
        <v>264.17999999999995</v>
      </c>
      <c r="P16" s="13">
        <f aca="true" t="shared" si="6" ref="P16:Q20">O16</f>
        <v>264.17999999999995</v>
      </c>
      <c r="Q16" s="13">
        <f t="shared" si="6"/>
        <v>264.17999999999995</v>
      </c>
      <c r="R16" s="13">
        <f aca="true" t="shared" si="7" ref="R16:T19">Q16</f>
        <v>264.17999999999995</v>
      </c>
      <c r="S16" s="13">
        <f t="shared" si="7"/>
        <v>264.17999999999995</v>
      </c>
      <c r="T16" s="13">
        <f t="shared" si="7"/>
        <v>264.17999999999995</v>
      </c>
      <c r="U16" s="13">
        <f>T16</f>
        <v>264.17999999999995</v>
      </c>
      <c r="V16" s="13">
        <v>272</v>
      </c>
      <c r="W16" s="14"/>
      <c r="X16" s="14"/>
      <c r="Y16" s="14"/>
      <c r="Z16" s="14"/>
      <c r="AA16" s="14"/>
      <c r="AB16" s="14"/>
      <c r="AC16" s="14"/>
    </row>
    <row r="17" spans="1:29" ht="15.75">
      <c r="A17" s="7" t="s">
        <v>22</v>
      </c>
      <c r="B17" s="3"/>
      <c r="C17" s="3"/>
      <c r="D17" s="3"/>
      <c r="E17" s="3"/>
      <c r="F17" s="3"/>
      <c r="G17" s="3"/>
      <c r="H17" s="3"/>
      <c r="I17" s="3"/>
      <c r="J17" s="4"/>
      <c r="K17" s="13">
        <v>581</v>
      </c>
      <c r="L17" s="13">
        <f t="shared" si="4"/>
        <v>581</v>
      </c>
      <c r="M17" s="13">
        <f t="shared" si="4"/>
        <v>581</v>
      </c>
      <c r="N17" s="13">
        <f>M17</f>
        <v>581</v>
      </c>
      <c r="O17" s="13">
        <f>N17</f>
        <v>581</v>
      </c>
      <c r="P17" s="13">
        <f t="shared" si="6"/>
        <v>581</v>
      </c>
      <c r="Q17" s="13">
        <f t="shared" si="6"/>
        <v>581</v>
      </c>
      <c r="R17" s="13">
        <f t="shared" si="7"/>
        <v>581</v>
      </c>
      <c r="S17" s="13">
        <f t="shared" si="7"/>
        <v>581</v>
      </c>
      <c r="T17" s="13">
        <f t="shared" si="7"/>
        <v>581</v>
      </c>
      <c r="U17" s="13" t="s">
        <v>17</v>
      </c>
      <c r="V17" s="13" t="str">
        <f aca="true" t="shared" si="8" ref="U17:V21">U17</f>
        <v> </v>
      </c>
      <c r="W17" s="14"/>
      <c r="X17" s="14"/>
      <c r="Y17" s="14"/>
      <c r="Z17" s="14"/>
      <c r="AA17" s="14"/>
      <c r="AB17" s="14"/>
      <c r="AC17" s="14"/>
    </row>
    <row r="18" spans="1:29" ht="15.75">
      <c r="A18" s="7" t="s">
        <v>23</v>
      </c>
      <c r="B18" s="3"/>
      <c r="C18" s="3"/>
      <c r="D18" s="3"/>
      <c r="E18" s="3"/>
      <c r="F18" s="3"/>
      <c r="G18" s="3"/>
      <c r="H18" s="3"/>
      <c r="I18" s="3"/>
      <c r="J18" s="4"/>
      <c r="K18" s="13">
        <v>377</v>
      </c>
      <c r="L18" s="13">
        <f t="shared" si="4"/>
        <v>377</v>
      </c>
      <c r="M18" s="13">
        <f t="shared" si="4"/>
        <v>377</v>
      </c>
      <c r="N18" s="13">
        <f>M18</f>
        <v>377</v>
      </c>
      <c r="O18" s="13">
        <f>N18</f>
        <v>377</v>
      </c>
      <c r="P18" s="13">
        <f t="shared" si="6"/>
        <v>377</v>
      </c>
      <c r="Q18" s="13">
        <f t="shared" si="6"/>
        <v>377</v>
      </c>
      <c r="R18" s="13">
        <f t="shared" si="7"/>
        <v>377</v>
      </c>
      <c r="S18" s="13">
        <f t="shared" si="7"/>
        <v>377</v>
      </c>
      <c r="T18" s="13">
        <f t="shared" si="7"/>
        <v>377</v>
      </c>
      <c r="U18" s="13">
        <f>T18</f>
        <v>377</v>
      </c>
      <c r="V18" s="13">
        <f t="shared" si="8"/>
        <v>377</v>
      </c>
      <c r="W18" s="14"/>
      <c r="X18" s="14"/>
      <c r="Y18" s="14"/>
      <c r="Z18" s="14"/>
      <c r="AA18" s="14"/>
      <c r="AB18" s="14"/>
      <c r="AC18" s="14"/>
    </row>
    <row r="19" spans="1:23" ht="15.75">
      <c r="A19" s="7" t="s">
        <v>24</v>
      </c>
      <c r="B19" s="3"/>
      <c r="C19" s="3"/>
      <c r="D19" s="3"/>
      <c r="E19" s="3"/>
      <c r="F19" s="3"/>
      <c r="G19" s="3"/>
      <c r="H19" s="3"/>
      <c r="I19" s="3"/>
      <c r="J19" s="4"/>
      <c r="K19" s="13">
        <f>K10*0.34</f>
        <v>128.316</v>
      </c>
      <c r="L19" s="13"/>
      <c r="M19" s="13"/>
      <c r="N19" s="13"/>
      <c r="O19" s="13">
        <f>O10*0.49</f>
        <v>184.926</v>
      </c>
      <c r="P19" s="13">
        <v>185</v>
      </c>
      <c r="Q19" s="13">
        <f>P19</f>
        <v>185</v>
      </c>
      <c r="R19" s="13">
        <f t="shared" si="7"/>
        <v>185</v>
      </c>
      <c r="S19" s="13" t="s">
        <v>17</v>
      </c>
      <c r="T19" s="13" t="str">
        <f t="shared" si="7"/>
        <v> </v>
      </c>
      <c r="U19" s="13" t="str">
        <f t="shared" si="8"/>
        <v> </v>
      </c>
      <c r="V19" s="13" t="str">
        <f t="shared" si="8"/>
        <v> </v>
      </c>
      <c r="W19" s="14"/>
    </row>
    <row r="20" spans="1:23" ht="15.75">
      <c r="A20" s="7" t="s">
        <v>39</v>
      </c>
      <c r="B20" s="3"/>
      <c r="C20" s="3"/>
      <c r="D20" s="3"/>
      <c r="E20" s="3"/>
      <c r="F20" s="3"/>
      <c r="G20" s="3"/>
      <c r="H20" s="3"/>
      <c r="I20" s="3"/>
      <c r="J20" s="4"/>
      <c r="K20" s="13">
        <f>K10*0.15</f>
        <v>56.60999999999999</v>
      </c>
      <c r="L20" s="13">
        <f>L10*0.15</f>
        <v>56.60999999999999</v>
      </c>
      <c r="M20" s="13">
        <f>M10*0.15</f>
        <v>56.60999999999999</v>
      </c>
      <c r="N20" s="13">
        <f>N10*0.15</f>
        <v>56.60999999999999</v>
      </c>
      <c r="O20" s="13">
        <f>O10*0.2</f>
        <v>75.48</v>
      </c>
      <c r="P20" s="13">
        <f t="shared" si="6"/>
        <v>75.48</v>
      </c>
      <c r="Q20" s="13">
        <f t="shared" si="6"/>
        <v>75.48</v>
      </c>
      <c r="R20" s="13">
        <f>Q20</f>
        <v>75.48</v>
      </c>
      <c r="S20" s="13">
        <f>R20</f>
        <v>75.48</v>
      </c>
      <c r="T20" s="13">
        <f>S20</f>
        <v>75.48</v>
      </c>
      <c r="U20" s="13">
        <f t="shared" si="8"/>
        <v>75.48</v>
      </c>
      <c r="V20" s="13">
        <f t="shared" si="8"/>
        <v>75.48</v>
      </c>
      <c r="W20" s="14"/>
    </row>
    <row r="21" spans="1:23" ht="15.75">
      <c r="A21" s="7" t="s">
        <v>40</v>
      </c>
      <c r="B21" s="6"/>
      <c r="C21" s="6"/>
      <c r="D21" s="6"/>
      <c r="E21" s="6"/>
      <c r="F21" s="6"/>
      <c r="G21" s="6"/>
      <c r="H21" s="6"/>
      <c r="I21" s="3"/>
      <c r="J21" s="4"/>
      <c r="K21" s="13"/>
      <c r="L21" s="17"/>
      <c r="M21" s="13">
        <v>60</v>
      </c>
      <c r="N21" s="17"/>
      <c r="O21" s="13"/>
      <c r="P21" s="13"/>
      <c r="Q21" s="13">
        <f>Q26</f>
        <v>4970</v>
      </c>
      <c r="R21" s="13" t="s">
        <v>17</v>
      </c>
      <c r="S21" s="13" t="str">
        <f>R21</f>
        <v> </v>
      </c>
      <c r="T21" s="13">
        <f>T25</f>
        <v>650</v>
      </c>
      <c r="U21" s="13" t="s">
        <v>17</v>
      </c>
      <c r="V21" s="13" t="str">
        <f t="shared" si="8"/>
        <v> </v>
      </c>
      <c r="W21" s="14"/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K25" s="5"/>
      <c r="L25" s="17"/>
      <c r="M25" s="17"/>
      <c r="N25" s="17"/>
      <c r="O25" s="17"/>
      <c r="P25" s="17"/>
      <c r="Q25" s="17"/>
      <c r="R25" s="17"/>
      <c r="S25" s="17"/>
      <c r="T25" s="17">
        <v>650</v>
      </c>
      <c r="U25" s="17"/>
      <c r="V25" s="17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5"/>
      <c r="L26" s="17"/>
      <c r="M26" s="17"/>
      <c r="N26" s="17"/>
      <c r="O26" s="17"/>
      <c r="P26" s="17"/>
      <c r="Q26" s="17">
        <v>4970</v>
      </c>
      <c r="R26" s="17"/>
      <c r="S26" s="17"/>
      <c r="T26" s="17"/>
      <c r="U26" s="17"/>
      <c r="V26" s="17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2" t="s">
        <v>35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36</v>
      </c>
      <c r="B31" s="3"/>
      <c r="C31" s="3"/>
      <c r="D31" s="3"/>
      <c r="E31" s="3"/>
      <c r="F31" s="3"/>
      <c r="G31" s="3"/>
      <c r="H31" s="3"/>
      <c r="I31" s="3"/>
      <c r="J31" s="4"/>
      <c r="K31" s="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37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">
      <c r="A33" s="2" t="s">
        <v>38</v>
      </c>
      <c r="B33" s="3"/>
      <c r="C33" s="3"/>
      <c r="D33" s="3"/>
      <c r="E33" s="3"/>
      <c r="F33" s="3"/>
      <c r="G33" s="3"/>
      <c r="H33" s="3"/>
      <c r="I33" s="3"/>
      <c r="J33" s="4"/>
      <c r="K33" s="5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3"/>
      <c r="L34" s="17"/>
      <c r="M34" s="17">
        <v>60</v>
      </c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3">
        <f>K15+K16+K17+K18+K19+K20</f>
        <v>2966.1059999999998</v>
      </c>
      <c r="L35" s="13">
        <f>L15+L16+L17+L18+L20</f>
        <v>2837.79</v>
      </c>
      <c r="M35" s="13">
        <f>M15+M16+M17+M18+M20+M21</f>
        <v>2897.79</v>
      </c>
      <c r="N35" s="13">
        <f>L35</f>
        <v>2837.79</v>
      </c>
      <c r="O35" s="13">
        <f>O15+O16+O17+O18+O19+O20</f>
        <v>3120.502</v>
      </c>
      <c r="P35" s="13">
        <f>O35</f>
        <v>3120.502</v>
      </c>
      <c r="Q35" s="13">
        <f>Q15+Q16+Q17+Q18+Q19+Q20+Q21</f>
        <v>8090.576</v>
      </c>
      <c r="R35" s="13">
        <f>R15+R16+R17+R18+R19+R20</f>
        <v>3120.576</v>
      </c>
      <c r="S35" s="13">
        <f>S15+S16+S17+S18+S20</f>
        <v>2935.576</v>
      </c>
      <c r="T35" s="13">
        <f>T15+T16+T17+T18+T20+T21</f>
        <v>3585.576</v>
      </c>
      <c r="U35" s="13">
        <f>U15+U16+U18+U20</f>
        <v>2354.576</v>
      </c>
      <c r="V35" s="13">
        <f>V15+V16+V18+V20</f>
        <v>2400.48</v>
      </c>
    </row>
    <row r="37" spans="21:22" ht="12.75">
      <c r="U37" s="18"/>
      <c r="V37" s="16">
        <f>V9+V13-V35</f>
        <v>18774.817999999992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2014-02-07T06:32:46Z</cp:lastPrinted>
  <dcterms:created xsi:type="dcterms:W3CDTF">2012-04-11T04:13:08Z</dcterms:created>
  <dcterms:modified xsi:type="dcterms:W3CDTF">2020-01-14T10:02:19Z</dcterms:modified>
  <cp:category/>
  <cp:version/>
  <cp:contentType/>
  <cp:contentStatus/>
</cp:coreProperties>
</file>