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<sst xmlns="http://schemas.openxmlformats.org/spreadsheetml/2006/main" count="46" uniqueCount="44">
  <si>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</si>
  <si>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</si>
  <si>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</si>
  <si>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</si>
  <si>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</si>
  <si>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</si>
  <si>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</si>
  <si>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</si>
  <si>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</si>
  <si>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 xml:space="preserve"> 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</si>
  <si>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</si>
  <si>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</si>
  <si>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</si>
  <si>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</si>
  <si>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</si>
  <si>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</si>
  <si>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</si>
  <si>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</si>
  <si>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</si>
  <si>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</si>
  <si>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</si>
  <si>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</si>
  <si>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</si>
  <si>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</si>
  <si>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</si>
  <si>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</si>
  <si>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</si>
  <si>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</si>
  <si>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</si>
  <si>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</si>
  <si>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</si>
  <si>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</si>
  <si>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</si>
  <si>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</si>
  <si>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</si>
  <si>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</si>
  <si>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</si>
  <si>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</si>
  <si>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</si>
  <si>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21 пос. Электрострой  </t>
  </si>
  <si>
    <t>2019 год</t>
  </si>
  <si>
    <t>л. Ремонт крыши(козырьки снег)</t>
  </si>
  <si>
    <t>к. Прочие работы  (реестр)</t>
  </si>
  <si>
    <t>е. Текущий ремонт подъездов (подпорки)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</si>
</sst>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E8">
      <selection activeCell="V41" sqref="V41"/>
    </sheetView>
  </sheetViews>
  <sheetFormatPr defaultColWidth="9.00390625" defaultRowHeight="12.75"/>
  <cols>
    <col min="10" max="10" width="7.25390625" style="0" customWidth="1"/>
    <col min="22" max="22" width="9.8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7"/>
    </row>
    <row r="6" ht="12.75">
      <c r="AH6" s="17" t="s">
        <v>9</v>
      </c>
    </row>
    <row r="7" ht="12.75">
      <c r="E7" s="16" t="s">
        <v>40</v>
      </c>
    </row>
    <row r="8" ht="12.75">
      <c r="AH8" s="15"/>
    </row>
    <row r="10" spans="11:22" ht="12.75">
      <c r="K10" t="s">
        <v>25</v>
      </c>
      <c r="L10" t="s">
        <v>26</v>
      </c>
      <c r="M10" t="s">
        <v>27</v>
      </c>
      <c r="N10" t="s">
        <v>19</v>
      </c>
      <c r="O10" t="s">
        <v>18</v>
      </c>
      <c r="P10" t="s">
        <v>17</v>
      </c>
      <c r="Q10" t="s">
        <v>11</v>
      </c>
      <c r="R10" t="s">
        <v>12</v>
      </c>
      <c r="S10" t="s">
        <v>13</v>
      </c>
      <c r="T10" t="s">
        <v>28</v>
      </c>
      <c r="U10" t="s">
        <v>15</v>
      </c>
      <c r="V10" t="s">
        <v>16</v>
      </c>
    </row>
    <row r="11" spans="1:22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4"/>
      <c r="L11" s="14"/>
      <c r="M11" s="14"/>
      <c r="N11" s="11"/>
      <c r="O11" s="11"/>
      <c r="P11" s="11"/>
      <c r="Q11" s="11"/>
      <c r="R11" s="11"/>
      <c r="S11" s="14"/>
      <c r="T11" s="14"/>
      <c r="U11" s="14">
        <f>T12+T16-T38</f>
        <v>-547.2620000000024</v>
      </c>
      <c r="V11" s="14"/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1206</v>
      </c>
      <c r="L12" s="14">
        <f aca="true" t="shared" si="0" ref="L12:Q12">K12+K16-K38</f>
        <v>2624.0080000000007</v>
      </c>
      <c r="M12" s="14">
        <f t="shared" si="0"/>
        <v>3756.3240000000023</v>
      </c>
      <c r="N12" s="14">
        <f t="shared" si="0"/>
        <v>5297.714000000003</v>
      </c>
      <c r="O12" s="14">
        <f t="shared" si="0"/>
        <v>7019.104000000004</v>
      </c>
      <c r="P12" s="14">
        <f t="shared" si="0"/>
        <v>8383.225000000002</v>
      </c>
      <c r="Q12" s="14">
        <f t="shared" si="0"/>
        <v>9747.346000000001</v>
      </c>
      <c r="R12" s="14">
        <f>Q12+Q16-Q38</f>
        <v>5396.694000000001</v>
      </c>
      <c r="S12" s="14">
        <f>R12+R16-R38</f>
        <v>6761.042000000001</v>
      </c>
      <c r="T12" s="14">
        <f>S12+S16-S38</f>
        <v>8562.390000000001</v>
      </c>
      <c r="U12" s="13"/>
      <c r="V12" s="14">
        <f>U11+U16-U38</f>
        <v>1253.9439999999977</v>
      </c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892.3</v>
      </c>
      <c r="L13" s="11">
        <f>K13</f>
        <v>892.3</v>
      </c>
      <c r="M13" s="11">
        <f>L13</f>
        <v>892.3</v>
      </c>
      <c r="N13" s="11">
        <f aca="true" t="shared" si="1" ref="N13:P14">M13</f>
        <v>892.3</v>
      </c>
      <c r="O13" s="11">
        <f t="shared" si="1"/>
        <v>892.3</v>
      </c>
      <c r="P13" s="11">
        <f t="shared" si="1"/>
        <v>892.3</v>
      </c>
      <c r="Q13" s="11">
        <f aca="true" t="shared" si="2" ref="Q13:R16">P13</f>
        <v>892.3</v>
      </c>
      <c r="R13" s="11">
        <f t="shared" si="2"/>
        <v>892.3</v>
      </c>
      <c r="S13" s="11">
        <f>R13</f>
        <v>892.3</v>
      </c>
      <c r="T13" s="11">
        <f>S13</f>
        <v>892.3</v>
      </c>
      <c r="U13" s="11">
        <f>T13</f>
        <v>892.3</v>
      </c>
      <c r="V13" s="11">
        <f>U13</f>
        <v>892.3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3">
        <v>18</v>
      </c>
      <c r="L14" s="14">
        <f>K14</f>
        <v>18</v>
      </c>
      <c r="M14" s="14">
        <f>L14</f>
        <v>18</v>
      </c>
      <c r="N14" s="14">
        <f t="shared" si="1"/>
        <v>18</v>
      </c>
      <c r="O14" s="14">
        <f t="shared" si="1"/>
        <v>18</v>
      </c>
      <c r="P14" s="14">
        <f t="shared" si="1"/>
        <v>18</v>
      </c>
      <c r="Q14" s="14">
        <f t="shared" si="2"/>
        <v>18</v>
      </c>
      <c r="R14" s="14">
        <f t="shared" si="2"/>
        <v>18</v>
      </c>
      <c r="S14" s="14">
        <f>R14</f>
        <v>18</v>
      </c>
      <c r="T14" s="14">
        <f aca="true" t="shared" si="3" ref="T14:T23">S14</f>
        <v>18</v>
      </c>
      <c r="U14" s="14">
        <f>T14</f>
        <v>18</v>
      </c>
      <c r="V14" s="14">
        <f>U14</f>
        <v>18</v>
      </c>
    </row>
    <row r="15" spans="1:22" ht="15">
      <c r="A15" s="2" t="s">
        <v>20</v>
      </c>
      <c r="B15" s="3"/>
      <c r="C15" s="3"/>
      <c r="D15" s="3"/>
      <c r="E15" s="3"/>
      <c r="F15" s="3"/>
      <c r="G15" s="3"/>
      <c r="H15" s="3"/>
      <c r="I15" s="3"/>
      <c r="J15" s="4"/>
      <c r="K15" s="13">
        <v>9.65</v>
      </c>
      <c r="L15" s="13">
        <v>9.65</v>
      </c>
      <c r="M15" s="13">
        <v>9.65</v>
      </c>
      <c r="N15" s="13">
        <v>9.65</v>
      </c>
      <c r="O15" s="13">
        <v>10</v>
      </c>
      <c r="P15" s="13">
        <f>O15</f>
        <v>10</v>
      </c>
      <c r="Q15" s="13">
        <f t="shared" si="2"/>
        <v>10</v>
      </c>
      <c r="R15" s="13">
        <f t="shared" si="2"/>
        <v>10</v>
      </c>
      <c r="S15" s="13">
        <f>R15</f>
        <v>10</v>
      </c>
      <c r="T15" s="12">
        <f t="shared" si="3"/>
        <v>10</v>
      </c>
      <c r="U15" s="12">
        <v>8.46</v>
      </c>
      <c r="V15" s="12">
        <v>9.21</v>
      </c>
    </row>
    <row r="16" spans="1:22" ht="1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4"/>
      <c r="K16" s="14">
        <v>8611</v>
      </c>
      <c r="L16" s="14">
        <v>8611</v>
      </c>
      <c r="M16" s="14">
        <v>8611</v>
      </c>
      <c r="N16" s="14">
        <v>8611</v>
      </c>
      <c r="O16" s="14">
        <f>O13*O15</f>
        <v>8923</v>
      </c>
      <c r="P16" s="14">
        <f>O16</f>
        <v>8923</v>
      </c>
      <c r="Q16" s="14">
        <f t="shared" si="2"/>
        <v>8923</v>
      </c>
      <c r="R16" s="14">
        <f t="shared" si="2"/>
        <v>8923</v>
      </c>
      <c r="S16" s="14">
        <f>R16</f>
        <v>8923</v>
      </c>
      <c r="T16" s="14">
        <f t="shared" si="3"/>
        <v>8923</v>
      </c>
      <c r="U16" s="14">
        <f>U13*U15</f>
        <v>7548.858</v>
      </c>
      <c r="V16" s="14">
        <f>V13*V15</f>
        <v>8218.083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3"/>
      <c r="L17" s="13"/>
      <c r="M17" s="13"/>
      <c r="N17" s="13"/>
      <c r="O17" s="13"/>
      <c r="P17" s="13"/>
      <c r="Q17" s="13"/>
      <c r="R17" s="13"/>
      <c r="S17" s="13"/>
      <c r="T17" s="11" t="s">
        <v>9</v>
      </c>
      <c r="U17" s="13"/>
      <c r="V17" s="13"/>
    </row>
    <row r="18" spans="1:22" ht="15.75">
      <c r="A18" s="7" t="s">
        <v>24</v>
      </c>
      <c r="B18" s="3"/>
      <c r="C18" s="3"/>
      <c r="D18" s="3"/>
      <c r="E18" s="3"/>
      <c r="F18" s="3"/>
      <c r="G18" s="3"/>
      <c r="H18" s="3"/>
      <c r="I18" s="3"/>
      <c r="J18" s="4"/>
      <c r="K18" s="14">
        <v>3685</v>
      </c>
      <c r="L18" s="14">
        <f aca="true" t="shared" si="4" ref="L18:M21">K18</f>
        <v>3685</v>
      </c>
      <c r="M18" s="14">
        <f t="shared" si="4"/>
        <v>3685</v>
      </c>
      <c r="N18" s="14">
        <f aca="true" t="shared" si="5" ref="N18:S18">M18</f>
        <v>3685</v>
      </c>
      <c r="O18" s="14">
        <f>O13*4.34</f>
        <v>3872.582</v>
      </c>
      <c r="P18" s="14">
        <f t="shared" si="5"/>
        <v>3872.582</v>
      </c>
      <c r="Q18" s="14">
        <f t="shared" si="5"/>
        <v>3872.582</v>
      </c>
      <c r="R18" s="14">
        <f t="shared" si="5"/>
        <v>3872.582</v>
      </c>
      <c r="S18" s="14">
        <f t="shared" si="5"/>
        <v>3872.582</v>
      </c>
      <c r="T18" s="14">
        <f t="shared" si="3"/>
        <v>3872.582</v>
      </c>
      <c r="U18" s="14">
        <f>T18</f>
        <v>3872.582</v>
      </c>
      <c r="V18" s="14">
        <v>3962</v>
      </c>
    </row>
    <row r="19" spans="1:22" ht="15.75">
      <c r="A19" s="7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4">
        <f>P19</f>
        <v>624.6099999999999</v>
      </c>
      <c r="L19" s="14">
        <f t="shared" si="4"/>
        <v>624.6099999999999</v>
      </c>
      <c r="M19" s="14">
        <f t="shared" si="4"/>
        <v>624.6099999999999</v>
      </c>
      <c r="N19" s="14">
        <f>M19</f>
        <v>624.6099999999999</v>
      </c>
      <c r="O19" s="14">
        <f>O13*0.7</f>
        <v>624.6099999999999</v>
      </c>
      <c r="P19" s="14">
        <f aca="true" t="shared" si="6" ref="P19:Q23">O19</f>
        <v>624.6099999999999</v>
      </c>
      <c r="Q19" s="14">
        <f t="shared" si="6"/>
        <v>624.6099999999999</v>
      </c>
      <c r="R19" s="14">
        <f aca="true" t="shared" si="7" ref="R19:S22">Q19</f>
        <v>624.6099999999999</v>
      </c>
      <c r="S19" s="14">
        <f t="shared" si="7"/>
        <v>624.6099999999999</v>
      </c>
      <c r="T19" s="14">
        <f t="shared" si="3"/>
        <v>624.6099999999999</v>
      </c>
      <c r="U19" s="14">
        <f>T19</f>
        <v>624.6099999999999</v>
      </c>
      <c r="V19" s="14">
        <v>642</v>
      </c>
    </row>
    <row r="20" spans="1:22" ht="15.75">
      <c r="A20" s="7" t="s">
        <v>21</v>
      </c>
      <c r="B20" s="3"/>
      <c r="C20" s="3"/>
      <c r="D20" s="3"/>
      <c r="E20" s="3"/>
      <c r="F20" s="3"/>
      <c r="G20" s="3"/>
      <c r="H20" s="3"/>
      <c r="I20" s="3"/>
      <c r="J20" s="4"/>
      <c r="K20" s="14">
        <v>1374</v>
      </c>
      <c r="L20" s="14">
        <f t="shared" si="4"/>
        <v>1374</v>
      </c>
      <c r="M20" s="14">
        <f t="shared" si="4"/>
        <v>1374</v>
      </c>
      <c r="N20" s="14">
        <f>M20</f>
        <v>1374</v>
      </c>
      <c r="O20" s="14">
        <f>N20</f>
        <v>1374</v>
      </c>
      <c r="P20" s="14">
        <f t="shared" si="6"/>
        <v>1374</v>
      </c>
      <c r="Q20" s="14">
        <f t="shared" si="6"/>
        <v>1374</v>
      </c>
      <c r="R20" s="14">
        <f t="shared" si="7"/>
        <v>1374</v>
      </c>
      <c r="S20" s="14">
        <f t="shared" si="7"/>
        <v>1374</v>
      </c>
      <c r="T20" s="14">
        <f t="shared" si="3"/>
        <v>1374</v>
      </c>
      <c r="U20" s="14">
        <v>0</v>
      </c>
      <c r="V20" s="14">
        <f>U20</f>
        <v>0</v>
      </c>
    </row>
    <row r="21" spans="1:22" ht="15.75">
      <c r="A21" s="7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4">
        <v>892</v>
      </c>
      <c r="L21" s="14">
        <f t="shared" si="4"/>
        <v>892</v>
      </c>
      <c r="M21" s="14">
        <f t="shared" si="4"/>
        <v>892</v>
      </c>
      <c r="N21" s="14">
        <f>M21</f>
        <v>892</v>
      </c>
      <c r="O21" s="14">
        <f>N21</f>
        <v>892</v>
      </c>
      <c r="P21" s="14">
        <f t="shared" si="6"/>
        <v>892</v>
      </c>
      <c r="Q21" s="14">
        <f t="shared" si="6"/>
        <v>892</v>
      </c>
      <c r="R21" s="14">
        <f t="shared" si="7"/>
        <v>892</v>
      </c>
      <c r="S21" s="14">
        <f t="shared" si="7"/>
        <v>892</v>
      </c>
      <c r="T21" s="14">
        <f t="shared" si="3"/>
        <v>892</v>
      </c>
      <c r="U21" s="14">
        <f>T21</f>
        <v>892</v>
      </c>
      <c r="V21" s="14">
        <f>U21</f>
        <v>892</v>
      </c>
    </row>
    <row r="22" spans="1:22" ht="15.75">
      <c r="A22" s="7" t="s">
        <v>23</v>
      </c>
      <c r="B22" s="3"/>
      <c r="C22" s="3"/>
      <c r="D22" s="3"/>
      <c r="E22" s="3"/>
      <c r="F22" s="3"/>
      <c r="G22" s="3"/>
      <c r="H22" s="3"/>
      <c r="I22" s="3"/>
      <c r="J22" s="4"/>
      <c r="K22" s="14">
        <f>K13*0.34</f>
        <v>303.382</v>
      </c>
      <c r="L22" s="14"/>
      <c r="M22" s="14"/>
      <c r="N22" s="14"/>
      <c r="O22" s="14">
        <f>O13*0.49</f>
        <v>437.227</v>
      </c>
      <c r="P22" s="14">
        <v>437</v>
      </c>
      <c r="Q22" s="14">
        <f>P22</f>
        <v>437</v>
      </c>
      <c r="R22" s="14">
        <f t="shared" si="7"/>
        <v>437</v>
      </c>
      <c r="S22" s="14" t="s">
        <v>9</v>
      </c>
      <c r="T22" s="14" t="str">
        <f t="shared" si="3"/>
        <v> </v>
      </c>
      <c r="U22" s="14" t="str">
        <f>T22</f>
        <v> </v>
      </c>
      <c r="V22" s="14" t="str">
        <f>U22</f>
        <v> </v>
      </c>
    </row>
    <row r="23" spans="1:22" ht="15.75">
      <c r="A23" s="7" t="s">
        <v>37</v>
      </c>
      <c r="B23" s="3"/>
      <c r="C23" s="3"/>
      <c r="D23" s="3"/>
      <c r="E23" s="3"/>
      <c r="F23" s="3"/>
      <c r="G23" s="3"/>
      <c r="H23" s="3"/>
      <c r="I23" s="3"/>
      <c r="J23" s="4"/>
      <c r="K23" s="14">
        <v>134</v>
      </c>
      <c r="L23" s="14">
        <v>134</v>
      </c>
      <c r="M23" s="14">
        <v>134</v>
      </c>
      <c r="N23" s="14">
        <v>134</v>
      </c>
      <c r="O23" s="14">
        <f>O13*0.2</f>
        <v>178.46</v>
      </c>
      <c r="P23" s="14">
        <f t="shared" si="6"/>
        <v>178.46</v>
      </c>
      <c r="Q23" s="14">
        <f t="shared" si="6"/>
        <v>178.46</v>
      </c>
      <c r="R23" s="14">
        <f>Q23</f>
        <v>178.46</v>
      </c>
      <c r="S23" s="14">
        <f>R23</f>
        <v>178.46</v>
      </c>
      <c r="T23" s="14">
        <f t="shared" si="3"/>
        <v>178.46</v>
      </c>
      <c r="U23" s="14">
        <f>T23</f>
        <v>178.46</v>
      </c>
      <c r="V23" s="14">
        <f>U23</f>
        <v>178.46</v>
      </c>
    </row>
    <row r="24" spans="1:22" ht="15.75">
      <c r="A24" s="7" t="s">
        <v>38</v>
      </c>
      <c r="B24" s="6"/>
      <c r="C24" s="6"/>
      <c r="D24" s="6"/>
      <c r="E24" s="6"/>
      <c r="F24" s="6"/>
      <c r="G24" s="6"/>
      <c r="H24" s="6"/>
      <c r="I24" s="3"/>
      <c r="J24" s="4"/>
      <c r="K24" s="14">
        <f>K34</f>
        <v>180</v>
      </c>
      <c r="L24" s="14">
        <f>L28+L34+L35</f>
        <v>769.0740000000001</v>
      </c>
      <c r="M24" s="14">
        <f>M34+M37</f>
        <v>360</v>
      </c>
      <c r="N24" s="14">
        <f>N34</f>
        <v>180</v>
      </c>
      <c r="O24" s="14">
        <f>O34</f>
        <v>180</v>
      </c>
      <c r="P24" s="14">
        <f>P34</f>
        <v>180</v>
      </c>
      <c r="Q24" s="14">
        <f>Q34+Q36</f>
        <v>5895</v>
      </c>
      <c r="R24" s="14">
        <f>R34</f>
        <v>180</v>
      </c>
      <c r="S24" s="14">
        <f>S34</f>
        <v>180</v>
      </c>
      <c r="T24" s="14">
        <f>T30+T34</f>
        <v>11091</v>
      </c>
      <c r="U24" s="14">
        <f>U34</f>
        <v>180</v>
      </c>
      <c r="V24" s="14">
        <f>U24</f>
        <v>180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8">
        <v>250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43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8"/>
      <c r="M30" s="18"/>
      <c r="N30" s="18"/>
      <c r="O30" s="18"/>
      <c r="P30" s="18"/>
      <c r="Q30" s="18"/>
      <c r="R30" s="18"/>
      <c r="S30" s="18"/>
      <c r="T30" s="18">
        <v>10911</v>
      </c>
      <c r="U30" s="18"/>
      <c r="V30" s="18"/>
    </row>
    <row r="31" spans="1:22" ht="1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5">
        <v>180</v>
      </c>
      <c r="L34" s="18">
        <v>180</v>
      </c>
      <c r="M34" s="18">
        <v>180</v>
      </c>
      <c r="N34" s="18">
        <v>180</v>
      </c>
      <c r="O34" s="18">
        <v>180</v>
      </c>
      <c r="P34" s="18">
        <v>180</v>
      </c>
      <c r="Q34" s="18">
        <v>180</v>
      </c>
      <c r="R34" s="18">
        <f>Q34</f>
        <v>180</v>
      </c>
      <c r="S34" s="18">
        <f>R34</f>
        <v>180</v>
      </c>
      <c r="T34" s="18">
        <f>S34</f>
        <v>180</v>
      </c>
      <c r="U34" s="18">
        <f>T34</f>
        <v>180</v>
      </c>
      <c r="V34" s="18">
        <f>U34</f>
        <v>180</v>
      </c>
    </row>
    <row r="35" spans="1:22" ht="1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8">
        <f>L13*0.38</f>
        <v>339.074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36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8"/>
      <c r="M36" s="18"/>
      <c r="N36" s="18"/>
      <c r="O36" s="18"/>
      <c r="P36" s="18"/>
      <c r="Q36" s="18">
        <v>5715</v>
      </c>
      <c r="R36" s="18"/>
      <c r="S36" s="18"/>
      <c r="T36" s="18"/>
      <c r="U36" s="18"/>
      <c r="V36" s="18"/>
    </row>
    <row r="37" spans="1:22" ht="15">
      <c r="A37" s="2" t="s">
        <v>42</v>
      </c>
      <c r="B37" s="3"/>
      <c r="C37" s="3"/>
      <c r="D37" s="3"/>
      <c r="E37" s="3"/>
      <c r="F37" s="3"/>
      <c r="G37" s="3"/>
      <c r="H37" s="3"/>
      <c r="I37" s="3"/>
      <c r="J37" s="4"/>
      <c r="K37" s="14"/>
      <c r="L37" s="18"/>
      <c r="M37" s="18">
        <v>180</v>
      </c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4">
        <f>K18+K19+K20+K21+K22+K23+K24</f>
        <v>7192.991999999999</v>
      </c>
      <c r="L38" s="14">
        <f>L18+L19+L20+L21+L23+L24</f>
        <v>7478.683999999999</v>
      </c>
      <c r="M38" s="14">
        <f>M18+M19+M20+M21+M23+M24</f>
        <v>7069.61</v>
      </c>
      <c r="N38" s="14">
        <f>N18+N19+N20+N21+N23+N24</f>
        <v>6889.61</v>
      </c>
      <c r="O38" s="14">
        <f>O18+O19+O20+O21+O22+O23+O24</f>
        <v>7558.879</v>
      </c>
      <c r="P38" s="14">
        <f>O38</f>
        <v>7558.879</v>
      </c>
      <c r="Q38" s="14">
        <f>Q18+Q19+Q20+Q21+Q22+Q23+Q24</f>
        <v>13273.652</v>
      </c>
      <c r="R38" s="14">
        <f>R18+R19+R20+R21+R22+R23+R24</f>
        <v>7558.652</v>
      </c>
      <c r="S38" s="14">
        <f>S18+S19+S20+S21+S23+S24</f>
        <v>7121.652</v>
      </c>
      <c r="T38" s="14">
        <f>T18+T19+T20+T21+T23+T24</f>
        <v>18032.652000000002</v>
      </c>
      <c r="U38" s="14">
        <f>U18+U19+U21+U23+U24</f>
        <v>5747.652</v>
      </c>
      <c r="V38" s="14">
        <f>V18+V19+V21+V23+V24</f>
        <v>5854.46</v>
      </c>
    </row>
    <row r="40" spans="21:22" ht="12.75">
      <c r="U40" s="19"/>
      <c r="V40" s="17">
        <f>V12+V16-V38</f>
        <v>3617.566999999998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2016-08-08T09:14:20Z</cp:lastPrinted>
  <dcterms:created xsi:type="dcterms:W3CDTF">2012-04-11T04:13:08Z</dcterms:created>
  <dcterms:modified xsi:type="dcterms:W3CDTF">2020-01-14T10:02:48Z</dcterms:modified>
  <cp:category/>
  <cp:version/>
  <cp:contentType/>
  <cp:contentStatus/>
</cp:coreProperties>
</file>