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<sst xmlns="http://schemas.openxmlformats.org/spreadsheetml/2006/main" count="46" uniqueCount="44">
  <si>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</si>
  <si>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</si>
  <si>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</si>
  <si>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</si>
  <si>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</si>
  <si>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</si>
  <si>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</si>
  <si>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</si>
  <si>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</si>
  <si>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</si>
  <si>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</si>
  <si>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</si>
  <si>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</si>
  <si>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</si>
  <si>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</si>
  <si>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</si>
  <si>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</si>
  <si>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</si>
  <si>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апрель</t>
  </si>
  <si>
    <t>май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</si>
  <si>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</si>
  <si>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</si>
  <si>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</si>
  <si>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</si>
  <si>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</si>
  <si>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</si>
  <si>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</si>
  <si>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</si>
  <si>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</si>
  <si>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</si>
  <si>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</si>
  <si>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</si>
  <si>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</si>
  <si>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</si>
  <si>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</si>
  <si>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</si>
  <si>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</si>
  <si>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</si>
  <si>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</si>
  <si>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20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</si>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</sst>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9">
      <selection activeCell="V41" sqref="V41"/>
    </sheetView>
  </sheetViews>
  <sheetFormatPr defaultColWidth="9.00390625" defaultRowHeight="12.75"/>
  <cols>
    <col min="10" max="10" width="7.875" style="0" customWidth="1"/>
    <col min="22" max="22" width="8.375" style="0" customWidth="1"/>
    <col min="33" max="33" width="18.87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7" t="s">
        <v>16</v>
      </c>
    </row>
    <row r="6" ht="12.75">
      <c r="AH6" s="17" t="e">
        <f>#REF!+#REF!-#REF!</f>
        <v>#REF!</v>
      </c>
    </row>
    <row r="7" ht="12.75">
      <c r="E7" s="16" t="s">
        <v>42</v>
      </c>
    </row>
    <row r="10" spans="11:22" ht="12.75">
      <c r="K10" t="s">
        <v>26</v>
      </c>
      <c r="L10" t="s">
        <v>27</v>
      </c>
      <c r="M10" t="s">
        <v>28</v>
      </c>
      <c r="N10" t="s">
        <v>18</v>
      </c>
      <c r="O10" t="s">
        <v>19</v>
      </c>
      <c r="P10" t="s">
        <v>17</v>
      </c>
      <c r="Q10" t="s">
        <v>10</v>
      </c>
      <c r="R10" t="s">
        <v>11</v>
      </c>
      <c r="S10" t="s">
        <v>12</v>
      </c>
      <c r="T10" t="s">
        <v>29</v>
      </c>
      <c r="U10" t="s">
        <v>14</v>
      </c>
      <c r="V10" t="s">
        <v>15</v>
      </c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5">
        <v>-1029</v>
      </c>
      <c r="L11" s="15">
        <f>K11+K16-K38</f>
        <v>-657.8200000000002</v>
      </c>
      <c r="M11" s="15">
        <f>L11+L16-L38</f>
        <v>-286.6400000000003</v>
      </c>
      <c r="N11" s="12"/>
      <c r="O11" s="15">
        <f>N12+N16-N38</f>
        <v>-4528.280000000001</v>
      </c>
      <c r="P11" s="15">
        <f aca="true" t="shared" si="0" ref="P11:U11">O11+O16-O38</f>
        <v>-4189.396000000001</v>
      </c>
      <c r="Q11" s="15">
        <f t="shared" si="0"/>
        <v>-3850.512000000001</v>
      </c>
      <c r="R11" s="15">
        <f t="shared" si="0"/>
        <v>-3369.9200000000014</v>
      </c>
      <c r="S11" s="15">
        <f t="shared" si="0"/>
        <v>-2889.328000000002</v>
      </c>
      <c r="T11" s="15">
        <f t="shared" si="0"/>
        <v>-2408.736000000002</v>
      </c>
      <c r="U11" s="15">
        <f t="shared" si="0"/>
        <v>-1928.1440000000025</v>
      </c>
      <c r="V11" s="15">
        <f>U11+U16-U38</f>
        <v>-1345.9200000000023</v>
      </c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5"/>
      <c r="L12" s="15"/>
      <c r="M12" s="15"/>
      <c r="N12" s="15">
        <f>M16+M11-M38</f>
        <v>74.53999999999951</v>
      </c>
      <c r="O12" s="15"/>
      <c r="P12" s="14"/>
      <c r="Q12" s="12"/>
      <c r="R12" s="12"/>
      <c r="S12" s="14"/>
      <c r="T12" s="14"/>
      <c r="U12" s="14"/>
      <c r="V12" s="14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289.2</v>
      </c>
      <c r="L13" s="12">
        <f aca="true" t="shared" si="1" ref="L13:O14">K13</f>
        <v>289.2</v>
      </c>
      <c r="M13" s="12">
        <f t="shared" si="1"/>
        <v>289.2</v>
      </c>
      <c r="N13" s="12">
        <f t="shared" si="1"/>
        <v>289.2</v>
      </c>
      <c r="O13" s="12">
        <f t="shared" si="1"/>
        <v>289.2</v>
      </c>
      <c r="P13" s="12">
        <f aca="true" t="shared" si="2" ref="P13:Q16">O13</f>
        <v>289.2</v>
      </c>
      <c r="Q13" s="12">
        <f t="shared" si="2"/>
        <v>289.2</v>
      </c>
      <c r="R13" s="12">
        <f aca="true" t="shared" si="3" ref="R13:S16">Q13</f>
        <v>289.2</v>
      </c>
      <c r="S13" s="12">
        <f t="shared" si="3"/>
        <v>289.2</v>
      </c>
      <c r="T13" s="12">
        <f aca="true" t="shared" si="4" ref="T13:U16">S13</f>
        <v>289.2</v>
      </c>
      <c r="U13" s="12">
        <f t="shared" si="4"/>
        <v>289.2</v>
      </c>
      <c r="V13" s="12">
        <f>U13</f>
        <v>289.2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6</v>
      </c>
      <c r="L14" s="15">
        <f t="shared" si="1"/>
        <v>6</v>
      </c>
      <c r="M14" s="15">
        <f t="shared" si="1"/>
        <v>6</v>
      </c>
      <c r="N14" s="15">
        <f t="shared" si="1"/>
        <v>6</v>
      </c>
      <c r="O14" s="15">
        <f t="shared" si="1"/>
        <v>6</v>
      </c>
      <c r="P14" s="15">
        <f t="shared" si="2"/>
        <v>6</v>
      </c>
      <c r="Q14" s="15">
        <f t="shared" si="2"/>
        <v>6</v>
      </c>
      <c r="R14" s="15">
        <f t="shared" si="3"/>
        <v>6</v>
      </c>
      <c r="S14" s="15">
        <f t="shared" si="3"/>
        <v>6</v>
      </c>
      <c r="T14" s="15">
        <f t="shared" si="4"/>
        <v>6</v>
      </c>
      <c r="U14" s="15">
        <f t="shared" si="4"/>
        <v>6</v>
      </c>
      <c r="V14" s="15">
        <f>U14</f>
        <v>6</v>
      </c>
    </row>
    <row r="15" spans="1:22" ht="1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4"/>
      <c r="K15" s="14">
        <v>9.36</v>
      </c>
      <c r="L15" s="14">
        <v>9.36</v>
      </c>
      <c r="M15" s="14">
        <v>9.36</v>
      </c>
      <c r="N15" s="14">
        <v>9.36</v>
      </c>
      <c r="O15" s="13">
        <v>10</v>
      </c>
      <c r="P15" s="13">
        <f t="shared" si="2"/>
        <v>10</v>
      </c>
      <c r="Q15" s="13">
        <f t="shared" si="2"/>
        <v>10</v>
      </c>
      <c r="R15" s="13">
        <f t="shared" si="3"/>
        <v>10</v>
      </c>
      <c r="S15" s="13">
        <f t="shared" si="3"/>
        <v>10</v>
      </c>
      <c r="T15" s="13">
        <f t="shared" si="4"/>
        <v>10</v>
      </c>
      <c r="U15" s="13">
        <v>8.46</v>
      </c>
      <c r="V15" s="13">
        <v>9.98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5">
        <v>2707</v>
      </c>
      <c r="L16" s="15">
        <v>2707</v>
      </c>
      <c r="M16" s="15">
        <v>2707</v>
      </c>
      <c r="N16" s="15">
        <v>2707</v>
      </c>
      <c r="O16" s="15">
        <f>O13*O15</f>
        <v>2892</v>
      </c>
      <c r="P16" s="15">
        <f t="shared" si="2"/>
        <v>2892</v>
      </c>
      <c r="Q16" s="15">
        <f t="shared" si="2"/>
        <v>2892</v>
      </c>
      <c r="R16" s="15">
        <f t="shared" si="3"/>
        <v>2892</v>
      </c>
      <c r="S16" s="15">
        <f t="shared" si="3"/>
        <v>2892</v>
      </c>
      <c r="T16" s="15">
        <f t="shared" si="4"/>
        <v>2892</v>
      </c>
      <c r="U16" s="15">
        <f>U13*U15</f>
        <v>2446.632</v>
      </c>
      <c r="V16" s="15">
        <f>V13*V15</f>
        <v>2886.216</v>
      </c>
    </row>
    <row r="17" spans="1:22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5"/>
      <c r="T17" s="5"/>
      <c r="U17" s="5"/>
      <c r="V17" s="5"/>
    </row>
    <row r="18" spans="1:22" ht="15.75">
      <c r="A18" s="8" t="s">
        <v>25</v>
      </c>
      <c r="B18" s="3"/>
      <c r="C18" s="3"/>
      <c r="D18" s="3"/>
      <c r="E18" s="3"/>
      <c r="F18" s="3"/>
      <c r="G18" s="3"/>
      <c r="H18" s="3"/>
      <c r="I18" s="3"/>
      <c r="J18" s="4"/>
      <c r="K18" s="15">
        <v>1194</v>
      </c>
      <c r="L18" s="15">
        <f aca="true" t="shared" si="5" ref="L18:M21">K18</f>
        <v>1194</v>
      </c>
      <c r="M18" s="15">
        <f t="shared" si="5"/>
        <v>1194</v>
      </c>
      <c r="N18" s="15">
        <f aca="true" t="shared" si="6" ref="N18:S18">M18</f>
        <v>1194</v>
      </c>
      <c r="O18" s="15">
        <f>O13*4.34</f>
        <v>1255.128</v>
      </c>
      <c r="P18" s="15">
        <f t="shared" si="6"/>
        <v>1255.128</v>
      </c>
      <c r="Q18" s="15">
        <f t="shared" si="6"/>
        <v>1255.128</v>
      </c>
      <c r="R18" s="15">
        <f t="shared" si="6"/>
        <v>1255.128</v>
      </c>
      <c r="S18" s="15">
        <f t="shared" si="6"/>
        <v>1255.128</v>
      </c>
      <c r="T18" s="15">
        <f>S18</f>
        <v>1255.128</v>
      </c>
      <c r="U18" s="15">
        <f>T18</f>
        <v>1255.128</v>
      </c>
      <c r="V18" s="15">
        <v>1284</v>
      </c>
    </row>
    <row r="19" spans="1:22" ht="15.75">
      <c r="A19" s="8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5">
        <f>O19</f>
        <v>202.43999999999997</v>
      </c>
      <c r="L19" s="15">
        <f t="shared" si="5"/>
        <v>202.43999999999997</v>
      </c>
      <c r="M19" s="15">
        <f t="shared" si="5"/>
        <v>202.43999999999997</v>
      </c>
      <c r="N19" s="15">
        <f>M19</f>
        <v>202.43999999999997</v>
      </c>
      <c r="O19" s="15">
        <f>O13*0.7</f>
        <v>202.43999999999997</v>
      </c>
      <c r="P19" s="15">
        <f aca="true" t="shared" si="7" ref="P19:Q21">O19</f>
        <v>202.43999999999997</v>
      </c>
      <c r="Q19" s="15">
        <f t="shared" si="7"/>
        <v>202.43999999999997</v>
      </c>
      <c r="R19" s="15">
        <f aca="true" t="shared" si="8" ref="R19:S21">Q19</f>
        <v>202.43999999999997</v>
      </c>
      <c r="S19" s="15">
        <f t="shared" si="8"/>
        <v>202.43999999999997</v>
      </c>
      <c r="T19" s="15">
        <f>S19</f>
        <v>202.43999999999997</v>
      </c>
      <c r="U19" s="15">
        <f>T19</f>
        <v>202.43999999999997</v>
      </c>
      <c r="V19" s="15">
        <v>208</v>
      </c>
    </row>
    <row r="20" spans="1:22" ht="15.75">
      <c r="A20" s="8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5">
        <v>547</v>
      </c>
      <c r="L20" s="15">
        <f t="shared" si="5"/>
        <v>547</v>
      </c>
      <c r="M20" s="15">
        <f t="shared" si="5"/>
        <v>547</v>
      </c>
      <c r="N20" s="15">
        <f>M20</f>
        <v>547</v>
      </c>
      <c r="O20" s="15">
        <f>N20</f>
        <v>547</v>
      </c>
      <c r="P20" s="15">
        <f t="shared" si="7"/>
        <v>547</v>
      </c>
      <c r="Q20" s="15">
        <f t="shared" si="7"/>
        <v>547</v>
      </c>
      <c r="R20" s="15">
        <f t="shared" si="8"/>
        <v>547</v>
      </c>
      <c r="S20" s="15">
        <f t="shared" si="8"/>
        <v>547</v>
      </c>
      <c r="T20" s="15">
        <f>S20</f>
        <v>547</v>
      </c>
      <c r="U20" s="15" t="s">
        <v>16</v>
      </c>
      <c r="V20" s="15" t="s">
        <v>16</v>
      </c>
    </row>
    <row r="21" spans="1:22" ht="15.75">
      <c r="A21" s="8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5">
        <v>289</v>
      </c>
      <c r="L21" s="15">
        <f t="shared" si="5"/>
        <v>289</v>
      </c>
      <c r="M21" s="15">
        <f t="shared" si="5"/>
        <v>289</v>
      </c>
      <c r="N21" s="15">
        <f>M21</f>
        <v>289</v>
      </c>
      <c r="O21" s="15">
        <f>N21</f>
        <v>289</v>
      </c>
      <c r="P21" s="15">
        <f t="shared" si="7"/>
        <v>289</v>
      </c>
      <c r="Q21" s="15">
        <f t="shared" si="7"/>
        <v>289</v>
      </c>
      <c r="R21" s="15">
        <f t="shared" si="8"/>
        <v>289</v>
      </c>
      <c r="S21" s="15">
        <f t="shared" si="8"/>
        <v>289</v>
      </c>
      <c r="T21" s="15">
        <f>S21</f>
        <v>289</v>
      </c>
      <c r="U21" s="15">
        <f>T21</f>
        <v>289</v>
      </c>
      <c r="V21" s="15">
        <f>U21</f>
        <v>289</v>
      </c>
    </row>
    <row r="22" spans="1:22" ht="15.75">
      <c r="A22" s="8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O13*0.49</f>
        <v>141.708</v>
      </c>
      <c r="P22" s="15">
        <v>142</v>
      </c>
      <c r="Q22" s="15"/>
      <c r="R22" s="15"/>
      <c r="S22" s="15"/>
      <c r="T22" s="15"/>
      <c r="U22" s="15"/>
      <c r="V22" s="15"/>
    </row>
    <row r="23" spans="1:22" ht="15.75">
      <c r="A23" s="8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5">
        <f>K13*0.15</f>
        <v>43.379999999999995</v>
      </c>
      <c r="L23" s="15">
        <f>L13*0.15</f>
        <v>43.379999999999995</v>
      </c>
      <c r="M23" s="15">
        <f>M13*0.15</f>
        <v>43.379999999999995</v>
      </c>
      <c r="N23" s="15">
        <f>N13*0.15</f>
        <v>43.379999999999995</v>
      </c>
      <c r="O23" s="15">
        <f>O13*0.2</f>
        <v>57.84</v>
      </c>
      <c r="P23" s="15">
        <f aca="true" t="shared" si="9" ref="P23:V23">P13*0.2</f>
        <v>57.84</v>
      </c>
      <c r="Q23" s="15">
        <f t="shared" si="9"/>
        <v>57.84</v>
      </c>
      <c r="R23" s="15">
        <f t="shared" si="9"/>
        <v>57.84</v>
      </c>
      <c r="S23" s="15">
        <f t="shared" si="9"/>
        <v>57.84</v>
      </c>
      <c r="T23" s="15">
        <f t="shared" si="9"/>
        <v>57.84</v>
      </c>
      <c r="U23" s="15">
        <f t="shared" si="9"/>
        <v>57.84</v>
      </c>
      <c r="V23" s="15">
        <f t="shared" si="9"/>
        <v>57.84</v>
      </c>
    </row>
    <row r="24" spans="1:22" ht="15.75">
      <c r="A24" s="8" t="s">
        <v>41</v>
      </c>
      <c r="B24" s="7"/>
      <c r="C24" s="7"/>
      <c r="D24" s="7"/>
      <c r="E24" s="7"/>
      <c r="F24" s="7"/>
      <c r="G24" s="7"/>
      <c r="H24" s="7"/>
      <c r="I24" s="3"/>
      <c r="J24" s="4"/>
      <c r="K24" s="15">
        <f>K34</f>
        <v>60</v>
      </c>
      <c r="L24" s="15">
        <f>K24</f>
        <v>60</v>
      </c>
      <c r="M24" s="15">
        <v>70</v>
      </c>
      <c r="N24" s="15">
        <f>N29+N34</f>
        <v>5034</v>
      </c>
      <c r="O24" s="15">
        <f>O34</f>
        <v>60</v>
      </c>
      <c r="P24" s="15">
        <f>P34</f>
        <v>60</v>
      </c>
      <c r="Q24" s="15">
        <f>Q34</f>
        <v>60</v>
      </c>
      <c r="R24" s="15">
        <f>R34</f>
        <v>60</v>
      </c>
      <c r="S24" s="15">
        <v>60</v>
      </c>
      <c r="T24" s="15">
        <f>S24</f>
        <v>60</v>
      </c>
      <c r="U24" s="15">
        <v>60</v>
      </c>
      <c r="V24" s="15">
        <f>V34</f>
        <v>60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6"/>
      <c r="M25" s="6"/>
      <c r="N25" s="6"/>
      <c r="O25" s="6"/>
      <c r="P25" s="6"/>
      <c r="Q25" s="6"/>
      <c r="R25" s="6"/>
      <c r="S25" s="15"/>
      <c r="T25" s="15"/>
      <c r="U25" s="15"/>
      <c r="V25" s="15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5"/>
      <c r="L29" s="6"/>
      <c r="M29" s="6"/>
      <c r="N29" s="6">
        <v>4974</v>
      </c>
      <c r="O29" s="6"/>
      <c r="P29" s="6"/>
      <c r="Q29" s="6"/>
      <c r="R29" s="6"/>
      <c r="S29" s="6"/>
      <c r="T29" s="6"/>
      <c r="U29" s="6"/>
      <c r="V29" s="6"/>
    </row>
    <row r="30" spans="1:22" ht="15">
      <c r="A30" s="2" t="s">
        <v>24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9" t="s">
        <v>7</v>
      </c>
      <c r="B32" s="10"/>
      <c r="C32" s="10"/>
      <c r="D32" s="10"/>
      <c r="E32" s="10"/>
      <c r="F32" s="10"/>
      <c r="G32" s="10"/>
      <c r="H32" s="10"/>
      <c r="I32" s="10"/>
      <c r="J32" s="11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>
        <v>60</v>
      </c>
      <c r="L34" s="6">
        <f>K34</f>
        <v>60</v>
      </c>
      <c r="M34" s="6">
        <f>L34</f>
        <v>60</v>
      </c>
      <c r="N34" s="6">
        <v>60</v>
      </c>
      <c r="O34" s="6">
        <f aca="true" t="shared" si="10" ref="O34:T34">N34</f>
        <v>60</v>
      </c>
      <c r="P34" s="6">
        <f t="shared" si="10"/>
        <v>60</v>
      </c>
      <c r="Q34" s="6">
        <f t="shared" si="10"/>
        <v>60</v>
      </c>
      <c r="R34" s="6">
        <f t="shared" si="10"/>
        <v>60</v>
      </c>
      <c r="S34" s="6">
        <f t="shared" si="10"/>
        <v>60</v>
      </c>
      <c r="T34" s="6">
        <f t="shared" si="10"/>
        <v>60</v>
      </c>
      <c r="U34" s="6">
        <f>T34</f>
        <v>60</v>
      </c>
      <c r="V34" s="6">
        <f>U34</f>
        <v>60</v>
      </c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6"/>
      <c r="M37" s="6">
        <v>10</v>
      </c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9" t="s">
        <v>8</v>
      </c>
      <c r="B38" s="10"/>
      <c r="C38" s="10"/>
      <c r="D38" s="10"/>
      <c r="E38" s="10"/>
      <c r="F38" s="10"/>
      <c r="G38" s="10"/>
      <c r="H38" s="10"/>
      <c r="I38" s="10"/>
      <c r="J38" s="11"/>
      <c r="K38" s="15">
        <f>K18+K19+K20+K21+K23+K24</f>
        <v>2335.82</v>
      </c>
      <c r="L38" s="15">
        <f>K38</f>
        <v>2335.82</v>
      </c>
      <c r="M38" s="15">
        <f>M18+M19+M20+M21+M23+M24</f>
        <v>2345.82</v>
      </c>
      <c r="N38" s="15">
        <f>N18+N19+N20+N21+N23+N24</f>
        <v>7309.82</v>
      </c>
      <c r="O38" s="15">
        <f>O18+O19+O20+O21+O22+O23+O24</f>
        <v>2553.1160000000004</v>
      </c>
      <c r="P38" s="15">
        <f>O38</f>
        <v>2553.1160000000004</v>
      </c>
      <c r="Q38" s="15">
        <f>Q18+Q19+Q20+Q21+Q23+Q24</f>
        <v>2411.4080000000004</v>
      </c>
      <c r="R38" s="15">
        <f>Q38</f>
        <v>2411.4080000000004</v>
      </c>
      <c r="S38" s="15">
        <f>R38</f>
        <v>2411.4080000000004</v>
      </c>
      <c r="T38" s="15">
        <f>S38</f>
        <v>2411.4080000000004</v>
      </c>
      <c r="U38" s="15">
        <f>U18+U19+U21+U23+U24</f>
        <v>1864.408</v>
      </c>
      <c r="V38" s="15">
        <f>V18+V19+V21+V23+V24</f>
        <v>1898.84</v>
      </c>
    </row>
    <row r="40" spans="21:22" ht="12.75">
      <c r="U40" s="18"/>
      <c r="V40" s="17">
        <f>V11+V16-V38</f>
        <v>-358.54400000000237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2014-02-07T06:25:59Z</cp:lastPrinted>
  <dcterms:created xsi:type="dcterms:W3CDTF">2012-04-11T04:13:08Z</dcterms:created>
  <dcterms:modified xsi:type="dcterms:W3CDTF">2020-01-14T10:01:15Z</dcterms:modified>
  <cp:category/>
  <cp:version/>
  <cp:contentType/>
  <cp:contentStatus/>
</cp:coreProperties>
</file>