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<sst xmlns="http://schemas.openxmlformats.org/spreadsheetml/2006/main" count="111" uniqueCount="67">
  <si>
    <t>3. Общая площадь дома</t>
  </si>
  <si>
    <t>4. количество квартир</t>
  </si>
  <si>
    <t>Расходы</t>
  </si>
  <si>
    <t>а. Сети водоснабжения</t>
  </si>
  <si>
    <t>б. Сети водоотведения</t>
  </si>
  <si>
    <t>в. Сети отопления</t>
  </si>
  <si>
    <t>д. Прочистка канализации</t>
  </si>
  <si>
    <t>е. Текущий ремонт подъездов</t>
  </si>
  <si>
    <t>з. Смена оконных блоков в местах общего пользования</t>
  </si>
  <si>
    <t>Итого расходов</t>
  </si>
  <si>
    <t>Ведомость доходов и расходов по управлению, содержанию и текущему ремонту,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</si>
  <si>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</si>
  <si>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июль</t>
  </si>
  <si>
    <t>август</t>
  </si>
  <si>
    <t>сентябрь</t>
  </si>
  <si>
    <t>ноябрь</t>
  </si>
  <si>
    <t>декабрь</t>
  </si>
  <si>
    <t xml:space="preserve"> </t>
  </si>
  <si>
    <t>июнь</t>
  </si>
  <si>
    <t>май</t>
  </si>
  <si>
    <t>апрель</t>
  </si>
  <si>
    <t xml:space="preserve">5.начислено за 4 квартал  </t>
  </si>
  <si>
    <t xml:space="preserve">коммунальным услугам жилого дома № 34 ул. Юбилейная за 4 квартал  </t>
  </si>
  <si>
    <t xml:space="preserve">5.начислено за 3 квартал  </t>
  </si>
  <si>
    <t xml:space="preserve">коммунальным услугам жилого дома № 34 ул. Юбилейная за 3 квартал </t>
  </si>
  <si>
    <t xml:space="preserve">5.начислено за 2 квартал  </t>
  </si>
  <si>
    <t xml:space="preserve">коммунальным услугам жилого дома № 34 ул. Юбилейная за 2 квартал  </t>
  </si>
  <si>
    <t xml:space="preserve">5.начислено за 1 квартал  </t>
  </si>
  <si>
    <t xml:space="preserve">коммунальным услугам жилого дома № 34 ул. Юбилейная за 1 квартал  </t>
  </si>
  <si>
    <t xml:space="preserve">5. Тариф </t>
  </si>
  <si>
    <r>
      <t>3</t>
    </r>
    <r>
      <rPr>
        <sz val="12"/>
        <rFont val="Arial Cyr"/>
        <family val="0"/>
      </rPr>
      <t>.Вывоз бытовых отходов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</si>
  <si>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</si>
  <si>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>5</t>
    </r>
    <r>
      <rPr>
        <sz val="12"/>
        <rFont val="Arial Cyr"/>
        <family val="0"/>
      </rPr>
      <t>.Содержание и текущий ремонт общего имущества:</t>
    </r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</si>
  <si>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</si>
  <si>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t>1. Задолженность по содержанию и текущему ремонту жилого дома на 01.01.2017 года</t>
  </si>
  <si>
    <t>2. Остаток денежных средств по содержанию и текущему ремонту жилого дома на 01.01.2017г.</t>
  </si>
  <si>
    <t>1. Задолженность по содержанию и текущему ремонту жилого дома на 01.04.2017 года</t>
  </si>
  <si>
    <t>2. Остаток денежных средств по содержанию и текущему ремонту жилого дома на 01.04.2017г.</t>
  </si>
  <si>
    <t>1. Задолженность по содержанию и текущему ремонту жилого дома на 01.07.2017 года</t>
  </si>
  <si>
    <t>2. Остаток денежных средств по содержанию и текущему ремонту жилого дома на 01.07.2017г.</t>
  </si>
  <si>
    <t>1. Задолженность по содержанию и текущему ремонту жилого дома на 01.10.2017 года</t>
  </si>
  <si>
    <t>2. Остаток денежных средств по содержанию и текущему ремонту жилого дома на 01.10.2017г.</t>
  </si>
  <si>
    <t>Остаток с 2016 года</t>
  </si>
  <si>
    <t>Итого начислено за 2017 год</t>
  </si>
  <si>
    <t>Итого истрачено за 2017 год</t>
  </si>
  <si>
    <t>1. Задолженность по содержанию и текущему ремонту жилого дома на 31.12.2017года</t>
  </si>
  <si>
    <t>2. Остаток денежных средств по содержанию и текущему ремонту жилого дома на 31.12.2017г.</t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</si>
  <si>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</si>
  <si>
    <t>январь</t>
  </si>
  <si>
    <t>февраль</t>
  </si>
  <si>
    <t>март</t>
  </si>
  <si>
    <t>октябрь</t>
  </si>
  <si>
    <t xml:space="preserve">ж.Смена входных дверей в местах общего пользования  </t>
  </si>
  <si>
    <t>2018 год</t>
  </si>
  <si>
    <t xml:space="preserve">ИТОГО </t>
  </si>
  <si>
    <t>1. Задолженность по управлению и содержанию общего имущества на начало месяца</t>
  </si>
  <si>
    <t>2. Остаток  по управлению и содержанию общего имущества на начало месяца</t>
  </si>
  <si>
    <t>6.начислено за текущий месяц</t>
  </si>
  <si>
    <t xml:space="preserve">г. Электрические сети  </t>
  </si>
  <si>
    <t>и. Остекление окон в местах общего пользования, установка замков</t>
  </si>
  <si>
    <t>к. Списывание показаний эл. счетчиков</t>
  </si>
  <si>
    <t>л. Ремонт крыши</t>
  </si>
  <si>
    <t xml:space="preserve">м. Отдано по чекам </t>
  </si>
  <si>
    <t xml:space="preserve">коммунальным услугам жилого дома № 34  ул. Юбилейная  </t>
  </si>
  <si>
    <t>к. Прочие работы  (установка конт.)</t>
  </si>
  <si>
    <r>
      <t>7</t>
    </r>
    <r>
      <rPr>
        <sz val="12"/>
        <rFont val="Arial Cyr"/>
        <family val="0"/>
      </rPr>
      <t>.Содержание и текущий ремонт общего имущества:</t>
    </r>
  </si>
  <si>
    <r>
      <t xml:space="preserve">6. </t>
    </r>
    <r>
      <rPr>
        <sz val="12"/>
        <rFont val="Arial Cyr"/>
        <family val="0"/>
      </rPr>
      <t>Аварийная служба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</si>
</sst>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3" fillId="0" borderId="0" xfId="0" applyFon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1" fontId="3" fillId="0" borderId="0" xfId="0" applyNumberFormat="1" applyFont="1" applyAlignment="1">
      <alignment/>
    </xf>
    <xf numFmtId="1" fontId="0" fillId="0" borderId="4" xfId="0" applyNumberFormat="1" applyBorder="1" applyAlignment="1">
      <alignment/>
    </xf>
    <xf numFmtId="2" fontId="0" fillId="0" borderId="4" xfId="0" applyNumberFormat="1" applyBorder="1" applyAlignment="1">
      <alignment/>
    </xf>
    <xf numFmtId="2" fontId="1" fillId="0" borderId="4" xfId="0" applyNumberFormat="1" applyFont="1" applyBorder="1" applyAlignment="1">
      <alignment/>
    </xf>
    <xf numFmtId="0" fontId="0" fillId="0" borderId="4" xfId="0" applyFont="1" applyBorder="1" applyAlignment="1">
      <alignment/>
    </xf>
    <xf numFmtId="1" fontId="0" fillId="0" borderId="4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workbookViewId="0" topLeftCell="A35">
      <selection activeCell="B76" sqref="B76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10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28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34</v>
      </c>
      <c r="B4" s="3"/>
      <c r="C4" s="3"/>
      <c r="D4" s="3"/>
      <c r="E4" s="3"/>
      <c r="F4" s="3"/>
      <c r="G4" s="3"/>
      <c r="H4" s="3"/>
      <c r="I4" s="3"/>
      <c r="J4" s="4"/>
      <c r="K4" s="12">
        <v>-17501</v>
      </c>
    </row>
    <row r="5" spans="1:11" ht="15">
      <c r="A5" s="2" t="s">
        <v>35</v>
      </c>
      <c r="B5" s="3"/>
      <c r="C5" s="3"/>
      <c r="D5" s="3"/>
      <c r="E5" s="3"/>
      <c r="F5" s="3"/>
      <c r="G5" s="3"/>
      <c r="H5" s="3"/>
      <c r="I5" s="3"/>
      <c r="J5" s="4"/>
      <c r="K5" s="12" t="s">
        <v>17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3">
        <v>1224.2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4">
        <v>27</v>
      </c>
    </row>
    <row r="8" spans="1:11" ht="15">
      <c r="A8" s="2" t="s">
        <v>27</v>
      </c>
      <c r="B8" s="3"/>
      <c r="C8" s="3"/>
      <c r="D8" s="3"/>
      <c r="E8" s="3"/>
      <c r="F8" s="3"/>
      <c r="G8" s="3"/>
      <c r="H8" s="3"/>
      <c r="I8" s="3"/>
      <c r="J8" s="4"/>
      <c r="K8" s="15" t="e">
        <f>Лист2!#REF!*3</f>
        <v>#REF!</v>
      </c>
    </row>
    <row r="9" spans="1:11" ht="15.75">
      <c r="A9" s="2"/>
      <c r="B9" s="6" t="s">
        <v>2</v>
      </c>
      <c r="C9" s="6"/>
      <c r="D9" s="3"/>
      <c r="E9" s="3"/>
      <c r="F9" s="3"/>
      <c r="G9" s="3"/>
      <c r="H9" s="3"/>
      <c r="I9" s="3"/>
      <c r="J9" s="4"/>
      <c r="K9" s="14"/>
    </row>
    <row r="10" spans="1:11" ht="15.75">
      <c r="A10" s="7" t="s">
        <v>47</v>
      </c>
      <c r="B10" s="3"/>
      <c r="C10" s="3"/>
      <c r="D10" s="3"/>
      <c r="E10" s="3"/>
      <c r="F10" s="3"/>
      <c r="G10" s="3"/>
      <c r="H10" s="3"/>
      <c r="I10" s="3"/>
      <c r="J10" s="4"/>
      <c r="K10" s="15" t="e">
        <f>Лист2!#REF!*3</f>
        <v>#REF!</v>
      </c>
    </row>
    <row r="11" spans="1:11" ht="15.75">
      <c r="A11" s="7" t="s">
        <v>11</v>
      </c>
      <c r="B11" s="3"/>
      <c r="C11" s="3"/>
      <c r="D11" s="3"/>
      <c r="E11" s="3"/>
      <c r="F11" s="3"/>
      <c r="G11" s="3"/>
      <c r="H11" s="3"/>
      <c r="I11" s="3"/>
      <c r="J11" s="4"/>
      <c r="K11" s="15" t="e">
        <f>Лист2!#REF!*3</f>
        <v>#REF!</v>
      </c>
    </row>
    <row r="12" spans="1:11" ht="15.75">
      <c r="A12" s="7" t="s">
        <v>30</v>
      </c>
      <c r="B12" s="3"/>
      <c r="C12" s="3"/>
      <c r="D12" s="3"/>
      <c r="E12" s="3"/>
      <c r="F12" s="3"/>
      <c r="G12" s="3"/>
      <c r="H12" s="3"/>
      <c r="I12" s="3"/>
      <c r="J12" s="4"/>
      <c r="K12" s="15" t="e">
        <f>Лист2!#REF!*3</f>
        <v>#REF!</v>
      </c>
    </row>
    <row r="13" spans="1:11" ht="15.75">
      <c r="A13" s="7" t="s">
        <v>31</v>
      </c>
      <c r="B13" s="3"/>
      <c r="C13" s="3"/>
      <c r="D13" s="3"/>
      <c r="E13" s="3"/>
      <c r="F13" s="3"/>
      <c r="G13" s="3"/>
      <c r="H13" s="3"/>
      <c r="I13" s="3"/>
      <c r="J13" s="4"/>
      <c r="K13" s="15" t="e">
        <f>Лист2!#REF!*3</f>
        <v>#REF!</v>
      </c>
    </row>
    <row r="14" spans="1:11" ht="15.75">
      <c r="A14" s="7" t="s">
        <v>32</v>
      </c>
      <c r="B14" s="6"/>
      <c r="C14" s="6"/>
      <c r="D14" s="6"/>
      <c r="E14" s="6"/>
      <c r="F14" s="6"/>
      <c r="G14" s="6"/>
      <c r="H14" s="6"/>
      <c r="I14" s="3"/>
      <c r="J14" s="4"/>
      <c r="K14" s="14" t="e">
        <f>Лист2!#REF!*3</f>
        <v>#REF!</v>
      </c>
    </row>
    <row r="15" spans="1:11" ht="15">
      <c r="A15" s="8" t="s">
        <v>9</v>
      </c>
      <c r="B15" s="9"/>
      <c r="C15" s="9"/>
      <c r="D15" s="9"/>
      <c r="E15" s="9"/>
      <c r="F15" s="9"/>
      <c r="G15" s="9"/>
      <c r="H15" s="9"/>
      <c r="I15" s="9"/>
      <c r="J15" s="10"/>
      <c r="K15" s="15" t="e">
        <f>K10+K11+K12+K13+K14</f>
        <v>#REF!</v>
      </c>
    </row>
    <row r="17" spans="1:9" ht="15">
      <c r="A17" s="1"/>
      <c r="B17" s="1" t="s">
        <v>10</v>
      </c>
      <c r="C17" s="1"/>
      <c r="D17" s="1"/>
      <c r="E17" s="1"/>
      <c r="F17" s="1"/>
      <c r="G17" s="1"/>
      <c r="H17" s="1"/>
      <c r="I17" s="1"/>
    </row>
    <row r="18" spans="1:9" ht="15">
      <c r="A18" s="1"/>
      <c r="B18" s="1" t="s">
        <v>26</v>
      </c>
      <c r="C18" s="1"/>
      <c r="D18" s="1"/>
      <c r="E18" s="1"/>
      <c r="F18" s="1"/>
      <c r="G18" s="1"/>
      <c r="H18" s="1"/>
      <c r="I18" s="1"/>
    </row>
    <row r="19" spans="1:9" ht="15">
      <c r="A19" s="1"/>
      <c r="B19" s="1"/>
      <c r="C19" s="1"/>
      <c r="D19" s="1"/>
      <c r="E19" s="1"/>
      <c r="F19" s="1"/>
      <c r="G19" s="1"/>
      <c r="H19" s="1"/>
      <c r="I19" s="1"/>
    </row>
    <row r="20" spans="1:12" ht="15">
      <c r="A20" s="2" t="s">
        <v>36</v>
      </c>
      <c r="B20" s="3"/>
      <c r="C20" s="3"/>
      <c r="D20" s="3"/>
      <c r="E20" s="3"/>
      <c r="F20" s="3"/>
      <c r="G20" s="3"/>
      <c r="H20" s="3"/>
      <c r="I20" s="3"/>
      <c r="J20" s="4"/>
      <c r="K20" s="12" t="e">
        <f>K4+K8-K15</f>
        <v>#REF!</v>
      </c>
      <c r="L20" s="16"/>
    </row>
    <row r="21" spans="1:11" ht="15">
      <c r="A21" s="2" t="s">
        <v>37</v>
      </c>
      <c r="B21" s="3"/>
      <c r="C21" s="3"/>
      <c r="D21" s="3"/>
      <c r="E21" s="3"/>
      <c r="F21" s="3"/>
      <c r="G21" s="3"/>
      <c r="H21" s="3"/>
      <c r="I21" s="3"/>
      <c r="J21" s="4"/>
      <c r="K21" s="12"/>
    </row>
    <row r="22" spans="1:11" ht="15">
      <c r="A22" s="2" t="s">
        <v>0</v>
      </c>
      <c r="B22" s="3"/>
      <c r="C22" s="3"/>
      <c r="D22" s="3"/>
      <c r="E22" s="3"/>
      <c r="F22" s="3"/>
      <c r="G22" s="3"/>
      <c r="H22" s="3"/>
      <c r="I22" s="3"/>
      <c r="J22" s="4"/>
      <c r="K22" s="13">
        <f>K6</f>
        <v>1224.2</v>
      </c>
    </row>
    <row r="23" spans="1:11" ht="15">
      <c r="A23" s="2" t="s">
        <v>1</v>
      </c>
      <c r="B23" s="3"/>
      <c r="C23" s="3"/>
      <c r="D23" s="3"/>
      <c r="E23" s="3"/>
      <c r="F23" s="3"/>
      <c r="G23" s="3"/>
      <c r="H23" s="3"/>
      <c r="I23" s="3"/>
      <c r="J23" s="4"/>
      <c r="K23" s="14">
        <v>27</v>
      </c>
    </row>
    <row r="24" spans="1:11" ht="15">
      <c r="A24" s="2" t="s">
        <v>25</v>
      </c>
      <c r="B24" s="3"/>
      <c r="C24" s="3"/>
      <c r="D24" s="3"/>
      <c r="E24" s="3"/>
      <c r="F24" s="3"/>
      <c r="G24" s="3"/>
      <c r="H24" s="3"/>
      <c r="I24" s="3"/>
      <c r="J24" s="4"/>
      <c r="K24" s="15" t="e">
        <f>K8</f>
        <v>#REF!</v>
      </c>
    </row>
    <row r="25" spans="1:11" ht="15.75">
      <c r="A25" s="2"/>
      <c r="B25" s="6" t="s">
        <v>2</v>
      </c>
      <c r="C25" s="6"/>
      <c r="D25" s="3"/>
      <c r="E25" s="3"/>
      <c r="F25" s="3"/>
      <c r="G25" s="3"/>
      <c r="H25" s="3"/>
      <c r="I25" s="3"/>
      <c r="J25" s="4"/>
      <c r="K25" s="14"/>
    </row>
    <row r="26" spans="1:11" ht="15.75">
      <c r="A26" s="7" t="s">
        <v>47</v>
      </c>
      <c r="B26" s="3"/>
      <c r="C26" s="3"/>
      <c r="D26" s="3"/>
      <c r="E26" s="3"/>
      <c r="F26" s="3"/>
      <c r="G26" s="3"/>
      <c r="H26" s="3"/>
      <c r="I26" s="3"/>
      <c r="J26" s="4"/>
      <c r="K26" s="15" t="e">
        <f>K10</f>
        <v>#REF!</v>
      </c>
    </row>
    <row r="27" spans="1:11" ht="15.75">
      <c r="A27" s="7" t="s">
        <v>11</v>
      </c>
      <c r="B27" s="3"/>
      <c r="C27" s="3"/>
      <c r="D27" s="3"/>
      <c r="E27" s="3"/>
      <c r="F27" s="3"/>
      <c r="G27" s="3"/>
      <c r="H27" s="3"/>
      <c r="I27" s="3"/>
      <c r="J27" s="4"/>
      <c r="K27" s="15" t="e">
        <f>K11</f>
        <v>#REF!</v>
      </c>
    </row>
    <row r="28" spans="1:11" ht="15.75">
      <c r="A28" s="7" t="s">
        <v>30</v>
      </c>
      <c r="B28" s="3"/>
      <c r="C28" s="3"/>
      <c r="D28" s="3"/>
      <c r="E28" s="3"/>
      <c r="F28" s="3"/>
      <c r="G28" s="3"/>
      <c r="H28" s="3"/>
      <c r="I28" s="3"/>
      <c r="J28" s="4"/>
      <c r="K28" s="15" t="e">
        <f>K12</f>
        <v>#REF!</v>
      </c>
    </row>
    <row r="29" spans="1:11" ht="15.75">
      <c r="A29" s="7" t="s">
        <v>31</v>
      </c>
      <c r="B29" s="3"/>
      <c r="C29" s="3"/>
      <c r="D29" s="3"/>
      <c r="E29" s="3"/>
      <c r="F29" s="3"/>
      <c r="G29" s="3"/>
      <c r="H29" s="3"/>
      <c r="I29" s="3"/>
      <c r="J29" s="4"/>
      <c r="K29" s="15" t="e">
        <f>K13</f>
        <v>#REF!</v>
      </c>
    </row>
    <row r="30" spans="1:11" ht="15.75">
      <c r="A30" s="7" t="s">
        <v>32</v>
      </c>
      <c r="B30" s="6"/>
      <c r="C30" s="6"/>
      <c r="D30" s="6"/>
      <c r="E30" s="6"/>
      <c r="F30" s="6"/>
      <c r="G30" s="6"/>
      <c r="H30" s="6"/>
      <c r="I30" s="3"/>
      <c r="J30" s="4"/>
      <c r="K30" s="15" t="e">
        <f>Лист2!#REF!+Лист2!#REF!+Лист2!#REF!+Лист2!#REF!+Лист2!#REF!</f>
        <v>#REF!</v>
      </c>
    </row>
    <row r="31" spans="1:11" ht="15">
      <c r="A31" s="8" t="s">
        <v>9</v>
      </c>
      <c r="B31" s="9"/>
      <c r="C31" s="9"/>
      <c r="D31" s="9"/>
      <c r="E31" s="9"/>
      <c r="F31" s="9"/>
      <c r="G31" s="9"/>
      <c r="H31" s="9"/>
      <c r="I31" s="9"/>
      <c r="J31" s="10"/>
      <c r="K31" s="15" t="e">
        <f>K26+K27+K28+K29+K30</f>
        <v>#REF!</v>
      </c>
    </row>
    <row r="33" spans="1:9" ht="15">
      <c r="A33" s="1"/>
      <c r="B33" s="1" t="s">
        <v>10</v>
      </c>
      <c r="C33" s="1"/>
      <c r="D33" s="1"/>
      <c r="E33" s="1"/>
      <c r="F33" s="1"/>
      <c r="G33" s="1"/>
      <c r="H33" s="1"/>
      <c r="I33" s="1"/>
    </row>
    <row r="34" spans="1:9" ht="15">
      <c r="A34" s="1"/>
      <c r="B34" s="1" t="s">
        <v>24</v>
      </c>
      <c r="C34" s="1"/>
      <c r="D34" s="1"/>
      <c r="E34" s="1"/>
      <c r="F34" s="1"/>
      <c r="G34" s="1"/>
      <c r="H34" s="1"/>
      <c r="I34" s="1"/>
    </row>
    <row r="35" spans="1:9" ht="15">
      <c r="A35" s="1"/>
      <c r="B35" s="1"/>
      <c r="C35" s="1"/>
      <c r="D35" s="1"/>
      <c r="E35" s="1"/>
      <c r="F35" s="1"/>
      <c r="G35" s="1"/>
      <c r="H35" s="1"/>
      <c r="I35" s="1"/>
    </row>
    <row r="36" spans="1:12" ht="15">
      <c r="A36" s="2" t="s">
        <v>38</v>
      </c>
      <c r="B36" s="3"/>
      <c r="C36" s="3"/>
      <c r="D36" s="3"/>
      <c r="E36" s="3"/>
      <c r="F36" s="3"/>
      <c r="G36" s="3"/>
      <c r="H36" s="3"/>
      <c r="I36" s="3"/>
      <c r="J36" s="4"/>
      <c r="K36" s="12"/>
      <c r="L36" s="16"/>
    </row>
    <row r="37" spans="1:12" ht="15">
      <c r="A37" s="2" t="s">
        <v>39</v>
      </c>
      <c r="B37" s="3"/>
      <c r="C37" s="3"/>
      <c r="D37" s="3"/>
      <c r="E37" s="3"/>
      <c r="F37" s="3"/>
      <c r="G37" s="3"/>
      <c r="H37" s="3"/>
      <c r="I37" s="3"/>
      <c r="J37" s="4"/>
      <c r="K37" s="12" t="e">
        <f>K20+K24-K31</f>
        <v>#REF!</v>
      </c>
      <c r="L37" s="16"/>
    </row>
    <row r="38" spans="1:11" ht="15">
      <c r="A38" s="2" t="s">
        <v>0</v>
      </c>
      <c r="B38" s="3"/>
      <c r="C38" s="3"/>
      <c r="D38" s="3"/>
      <c r="E38" s="3"/>
      <c r="F38" s="3"/>
      <c r="G38" s="3"/>
      <c r="H38" s="3"/>
      <c r="I38" s="3"/>
      <c r="J38" s="4"/>
      <c r="K38" s="13">
        <f>K22</f>
        <v>1224.2</v>
      </c>
    </row>
    <row r="39" spans="1:11" ht="15">
      <c r="A39" s="2" t="s">
        <v>1</v>
      </c>
      <c r="B39" s="3"/>
      <c r="C39" s="3"/>
      <c r="D39" s="3"/>
      <c r="E39" s="3"/>
      <c r="F39" s="3"/>
      <c r="G39" s="3"/>
      <c r="H39" s="3"/>
      <c r="I39" s="3"/>
      <c r="J39" s="4"/>
      <c r="K39" s="14">
        <f>K23</f>
        <v>27</v>
      </c>
    </row>
    <row r="40" spans="1:11" ht="15">
      <c r="A40" s="2" t="s">
        <v>23</v>
      </c>
      <c r="B40" s="3"/>
      <c r="C40" s="3"/>
      <c r="D40" s="3"/>
      <c r="E40" s="3"/>
      <c r="F40" s="3"/>
      <c r="G40" s="3"/>
      <c r="H40" s="3"/>
      <c r="I40" s="3"/>
      <c r="J40" s="4"/>
      <c r="K40" s="15" t="e">
        <f>K24</f>
        <v>#REF!</v>
      </c>
    </row>
    <row r="41" spans="1:11" ht="15.75">
      <c r="A41" s="2"/>
      <c r="B41" s="6" t="s">
        <v>2</v>
      </c>
      <c r="C41" s="6"/>
      <c r="D41" s="3"/>
      <c r="E41" s="3"/>
      <c r="F41" s="3"/>
      <c r="G41" s="3"/>
      <c r="H41" s="3"/>
      <c r="I41" s="3"/>
      <c r="J41" s="4"/>
      <c r="K41" s="14"/>
    </row>
    <row r="42" spans="1:11" ht="15.75">
      <c r="A42" s="7" t="s">
        <v>47</v>
      </c>
      <c r="B42" s="3"/>
      <c r="C42" s="3"/>
      <c r="D42" s="3"/>
      <c r="E42" s="3"/>
      <c r="F42" s="3"/>
      <c r="G42" s="3"/>
      <c r="H42" s="3"/>
      <c r="I42" s="3"/>
      <c r="J42" s="4"/>
      <c r="K42" s="15" t="e">
        <f>K26</f>
        <v>#REF!</v>
      </c>
    </row>
    <row r="43" spans="1:11" ht="15.75">
      <c r="A43" s="7" t="s">
        <v>11</v>
      </c>
      <c r="B43" s="3"/>
      <c r="C43" s="3"/>
      <c r="D43" s="3"/>
      <c r="E43" s="3"/>
      <c r="F43" s="3"/>
      <c r="G43" s="3"/>
      <c r="H43" s="3"/>
      <c r="I43" s="3"/>
      <c r="J43" s="4"/>
      <c r="K43" s="15" t="e">
        <f>K27</f>
        <v>#REF!</v>
      </c>
    </row>
    <row r="44" spans="1:11" ht="15.75">
      <c r="A44" s="7" t="s">
        <v>30</v>
      </c>
      <c r="B44" s="3"/>
      <c r="C44" s="3"/>
      <c r="D44" s="3"/>
      <c r="E44" s="3"/>
      <c r="F44" s="3"/>
      <c r="G44" s="3"/>
      <c r="H44" s="3"/>
      <c r="I44" s="3"/>
      <c r="J44" s="4"/>
      <c r="K44" s="15" t="e">
        <f>K28</f>
        <v>#REF!</v>
      </c>
    </row>
    <row r="45" spans="1:11" ht="15.75">
      <c r="A45" s="7" t="s">
        <v>31</v>
      </c>
      <c r="B45" s="3"/>
      <c r="C45" s="3"/>
      <c r="D45" s="3"/>
      <c r="E45" s="3"/>
      <c r="F45" s="3"/>
      <c r="G45" s="3"/>
      <c r="H45" s="3"/>
      <c r="I45" s="3"/>
      <c r="J45" s="4"/>
      <c r="K45" s="15" t="e">
        <f>K29</f>
        <v>#REF!</v>
      </c>
    </row>
    <row r="46" spans="1:11" ht="15.75">
      <c r="A46" s="7" t="s">
        <v>32</v>
      </c>
      <c r="B46" s="6"/>
      <c r="C46" s="6"/>
      <c r="D46" s="6"/>
      <c r="E46" s="6"/>
      <c r="F46" s="6"/>
      <c r="G46" s="6"/>
      <c r="H46" s="6"/>
      <c r="I46" s="3"/>
      <c r="J46" s="4"/>
      <c r="K46" s="15" t="e">
        <f>Лист2!#REF!+Лист2!#REF!+Лист2!#REF!+Лист2!#REF!+Лист2!#REF!</f>
        <v>#REF!</v>
      </c>
    </row>
    <row r="47" spans="1:11" ht="15">
      <c r="A47" s="8" t="s">
        <v>9</v>
      </c>
      <c r="B47" s="9"/>
      <c r="C47" s="9"/>
      <c r="D47" s="9"/>
      <c r="E47" s="9"/>
      <c r="F47" s="9"/>
      <c r="G47" s="9"/>
      <c r="H47" s="9"/>
      <c r="I47" s="9"/>
      <c r="J47" s="10"/>
      <c r="K47" s="15" t="e">
        <f>K42+K43+K44+K45+K46</f>
        <v>#REF!</v>
      </c>
    </row>
    <row r="49" spans="1:9" ht="15">
      <c r="A49" s="1"/>
      <c r="B49" s="1" t="s">
        <v>10</v>
      </c>
      <c r="C49" s="1"/>
      <c r="D49" s="1"/>
      <c r="E49" s="1"/>
      <c r="F49" s="1"/>
      <c r="G49" s="1"/>
      <c r="H49" s="1"/>
      <c r="I49" s="1"/>
    </row>
    <row r="50" spans="1:9" ht="15">
      <c r="A50" s="1"/>
      <c r="B50" s="1" t="s">
        <v>22</v>
      </c>
      <c r="C50" s="1"/>
      <c r="D50" s="1"/>
      <c r="E50" s="1"/>
      <c r="F50" s="1"/>
      <c r="G50" s="1"/>
      <c r="H50" s="1"/>
      <c r="I50" s="1"/>
    </row>
    <row r="51" spans="1:9" ht="15">
      <c r="A51" s="1"/>
      <c r="B51" s="1"/>
      <c r="C51" s="1"/>
      <c r="D51" s="1"/>
      <c r="E51" s="1"/>
      <c r="F51" s="1"/>
      <c r="G51" s="1"/>
      <c r="H51" s="1"/>
      <c r="I51" s="1"/>
    </row>
    <row r="52" spans="1:12" ht="15">
      <c r="A52" s="2" t="s">
        <v>40</v>
      </c>
      <c r="B52" s="3"/>
      <c r="C52" s="3"/>
      <c r="D52" s="3"/>
      <c r="E52" s="3"/>
      <c r="F52" s="3"/>
      <c r="G52" s="3"/>
      <c r="H52" s="3"/>
      <c r="I52" s="3"/>
      <c r="J52" s="4"/>
      <c r="K52" s="15"/>
      <c r="L52" s="16"/>
    </row>
    <row r="53" spans="1:11" ht="15">
      <c r="A53" s="2" t="s">
        <v>41</v>
      </c>
      <c r="B53" s="3"/>
      <c r="C53" s="3"/>
      <c r="D53" s="3"/>
      <c r="E53" s="3"/>
      <c r="F53" s="3"/>
      <c r="G53" s="3"/>
      <c r="H53" s="3"/>
      <c r="I53" s="3"/>
      <c r="J53" s="4"/>
      <c r="K53" s="15" t="e">
        <f>K37+K40-K47</f>
        <v>#REF!</v>
      </c>
    </row>
    <row r="54" spans="1:11" ht="15">
      <c r="A54" s="2" t="s">
        <v>0</v>
      </c>
      <c r="B54" s="3"/>
      <c r="C54" s="3"/>
      <c r="D54" s="3"/>
      <c r="E54" s="3"/>
      <c r="F54" s="3"/>
      <c r="G54" s="3"/>
      <c r="H54" s="3"/>
      <c r="I54" s="3"/>
      <c r="J54" s="4"/>
      <c r="K54" s="13">
        <f>K38</f>
        <v>1224.2</v>
      </c>
    </row>
    <row r="55" spans="1:11" ht="15">
      <c r="A55" s="2" t="s">
        <v>1</v>
      </c>
      <c r="B55" s="3"/>
      <c r="C55" s="3"/>
      <c r="D55" s="3"/>
      <c r="E55" s="3"/>
      <c r="F55" s="3"/>
      <c r="G55" s="3"/>
      <c r="H55" s="3"/>
      <c r="I55" s="3"/>
      <c r="J55" s="4"/>
      <c r="K55" s="14">
        <f>K39</f>
        <v>27</v>
      </c>
    </row>
    <row r="56" spans="1:11" ht="15">
      <c r="A56" s="2" t="s">
        <v>21</v>
      </c>
      <c r="B56" s="3"/>
      <c r="C56" s="3"/>
      <c r="D56" s="3"/>
      <c r="E56" s="3"/>
      <c r="F56" s="3"/>
      <c r="G56" s="3"/>
      <c r="H56" s="3"/>
      <c r="I56" s="3"/>
      <c r="J56" s="4"/>
      <c r="K56" s="15" t="e">
        <f>K40</f>
        <v>#REF!</v>
      </c>
    </row>
    <row r="57" spans="1:11" ht="15.75">
      <c r="A57" s="2"/>
      <c r="B57" s="6" t="s">
        <v>2</v>
      </c>
      <c r="C57" s="6"/>
      <c r="D57" s="3"/>
      <c r="E57" s="3"/>
      <c r="F57" s="3"/>
      <c r="G57" s="3"/>
      <c r="H57" s="3"/>
      <c r="I57" s="3"/>
      <c r="J57" s="4"/>
      <c r="K57" s="14"/>
    </row>
    <row r="58" spans="1:11" ht="15.75">
      <c r="A58" s="7" t="s">
        <v>47</v>
      </c>
      <c r="B58" s="3"/>
      <c r="C58" s="3"/>
      <c r="D58" s="3"/>
      <c r="E58" s="3"/>
      <c r="F58" s="3"/>
      <c r="G58" s="3"/>
      <c r="H58" s="3"/>
      <c r="I58" s="3"/>
      <c r="J58" s="4"/>
      <c r="K58" s="15" t="e">
        <f>K42</f>
        <v>#REF!</v>
      </c>
    </row>
    <row r="59" spans="1:11" ht="15.75">
      <c r="A59" s="7" t="s">
        <v>11</v>
      </c>
      <c r="B59" s="3"/>
      <c r="C59" s="3"/>
      <c r="D59" s="3"/>
      <c r="E59" s="3"/>
      <c r="F59" s="3"/>
      <c r="G59" s="3"/>
      <c r="H59" s="3"/>
      <c r="I59" s="3"/>
      <c r="J59" s="4"/>
      <c r="K59" s="15" t="e">
        <f>K43</f>
        <v>#REF!</v>
      </c>
    </row>
    <row r="60" spans="1:11" ht="15.75">
      <c r="A60" s="7" t="s">
        <v>30</v>
      </c>
      <c r="B60" s="3"/>
      <c r="C60" s="3"/>
      <c r="D60" s="3"/>
      <c r="E60" s="3"/>
      <c r="F60" s="3"/>
      <c r="G60" s="3"/>
      <c r="H60" s="3"/>
      <c r="I60" s="3"/>
      <c r="J60" s="4"/>
      <c r="K60" s="15" t="e">
        <f>K44</f>
        <v>#REF!</v>
      </c>
    </row>
    <row r="61" spans="1:11" ht="15.75">
      <c r="A61" s="7" t="s">
        <v>31</v>
      </c>
      <c r="B61" s="3"/>
      <c r="C61" s="3"/>
      <c r="D61" s="3"/>
      <c r="E61" s="3"/>
      <c r="F61" s="3"/>
      <c r="G61" s="3"/>
      <c r="H61" s="3"/>
      <c r="I61" s="3"/>
      <c r="J61" s="4"/>
      <c r="K61" s="15" t="e">
        <f>K45</f>
        <v>#REF!</v>
      </c>
    </row>
    <row r="62" spans="1:11" ht="15.75">
      <c r="A62" s="7" t="s">
        <v>32</v>
      </c>
      <c r="B62" s="6"/>
      <c r="C62" s="6"/>
      <c r="D62" s="6"/>
      <c r="E62" s="6"/>
      <c r="F62" s="6"/>
      <c r="G62" s="6"/>
      <c r="H62" s="6"/>
      <c r="I62" s="3"/>
      <c r="J62" s="4"/>
      <c r="K62" s="15" t="e">
        <f>Лист2!#REF!+Лист2!#REF!+Лист2!#REF!</f>
        <v>#REF!</v>
      </c>
    </row>
    <row r="63" spans="1:11" ht="15">
      <c r="A63" s="8" t="s">
        <v>9</v>
      </c>
      <c r="B63" s="9"/>
      <c r="C63" s="9"/>
      <c r="D63" s="9"/>
      <c r="E63" s="9"/>
      <c r="F63" s="9"/>
      <c r="G63" s="9"/>
      <c r="H63" s="9"/>
      <c r="I63" s="9"/>
      <c r="J63" s="10"/>
      <c r="K63" s="15" t="e">
        <f>K58+K59+K60+K61+K62</f>
        <v>#REF!</v>
      </c>
    </row>
    <row r="65" spans="1:12" ht="15">
      <c r="A65" s="2" t="s">
        <v>42</v>
      </c>
      <c r="B65" s="11"/>
      <c r="C65" s="11"/>
      <c r="D65" s="11"/>
      <c r="E65" s="11"/>
      <c r="F65" s="11"/>
      <c r="G65" s="11"/>
      <c r="H65" s="11"/>
      <c r="I65" s="11"/>
      <c r="J65" s="4"/>
      <c r="K65" s="14">
        <v>-17501</v>
      </c>
      <c r="L65" s="16"/>
    </row>
    <row r="66" spans="1:11" ht="15">
      <c r="A66" s="19" t="s">
        <v>43</v>
      </c>
      <c r="B66" s="11"/>
      <c r="C66" s="11"/>
      <c r="D66" s="11"/>
      <c r="E66" s="11"/>
      <c r="F66" s="11"/>
      <c r="G66" s="11"/>
      <c r="H66" s="11"/>
      <c r="I66" s="11"/>
      <c r="J66" s="4"/>
      <c r="K66" s="15" t="e">
        <f>K56+K40+K24+K8</f>
        <v>#REF!</v>
      </c>
    </row>
    <row r="67" spans="1:11" ht="15">
      <c r="A67" s="20" t="s">
        <v>44</v>
      </c>
      <c r="B67" s="21"/>
      <c r="C67" s="21"/>
      <c r="D67" s="21"/>
      <c r="E67" s="21"/>
      <c r="F67" s="21"/>
      <c r="G67" s="21"/>
      <c r="H67" s="21"/>
      <c r="I67" s="21"/>
      <c r="J67" s="10"/>
      <c r="K67" s="15" t="e">
        <f>K63+K47+K31+K15</f>
        <v>#REF!</v>
      </c>
    </row>
    <row r="68" spans="1:11" ht="15">
      <c r="A68" s="2" t="s">
        <v>45</v>
      </c>
      <c r="B68" s="3"/>
      <c r="C68" s="3"/>
      <c r="D68" s="3"/>
      <c r="E68" s="3"/>
      <c r="F68" s="3"/>
      <c r="G68" s="3"/>
      <c r="H68" s="3"/>
      <c r="I68" s="3"/>
      <c r="J68" s="4"/>
      <c r="K68" s="15" t="s">
        <v>17</v>
      </c>
    </row>
    <row r="69" spans="1:11" ht="15">
      <c r="A69" s="2" t="s">
        <v>46</v>
      </c>
      <c r="B69" s="3"/>
      <c r="C69" s="3"/>
      <c r="D69" s="3"/>
      <c r="E69" s="3"/>
      <c r="F69" s="3"/>
      <c r="G69" s="3"/>
      <c r="H69" s="3"/>
      <c r="I69" s="3"/>
      <c r="J69" s="4"/>
      <c r="K69" s="15" t="e">
        <f>K65+K66-K67</f>
        <v>#REF!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36"/>
  <sheetViews>
    <sheetView tabSelected="1" workbookViewId="0" topLeftCell="A4">
      <selection activeCell="R33" sqref="R32:R33"/>
    </sheetView>
  </sheetViews>
  <sheetFormatPr defaultColWidth="9.00390625" defaultRowHeight="12.75"/>
  <cols>
    <col min="10" max="10" width="18.25390625" style="0" customWidth="1"/>
    <col min="22" max="22" width="10.125" style="0" customWidth="1"/>
    <col min="34" max="34" width="18.125" style="0" customWidth="1"/>
  </cols>
  <sheetData>
    <row r="1" spans="1:33" ht="15">
      <c r="A1" s="1"/>
      <c r="B1" s="1" t="s">
        <v>10</v>
      </c>
      <c r="C1" s="1"/>
      <c r="D1" s="1"/>
      <c r="E1" s="1"/>
      <c r="F1" s="1"/>
      <c r="G1" s="1"/>
      <c r="H1" s="1"/>
      <c r="I1" s="1"/>
      <c r="M1" s="1"/>
      <c r="N1" s="1"/>
      <c r="O1" s="1"/>
      <c r="P1" s="1"/>
      <c r="Q1" s="1"/>
      <c r="R1" s="1"/>
      <c r="S1" s="1"/>
      <c r="T1" s="1"/>
      <c r="U1" s="1"/>
      <c r="Y1" s="1"/>
      <c r="Z1" s="1"/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63</v>
      </c>
      <c r="C2" s="1"/>
      <c r="D2" s="1"/>
      <c r="E2" s="1"/>
      <c r="F2" s="1"/>
      <c r="G2" s="1"/>
      <c r="H2" s="1"/>
      <c r="I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5:35" ht="12.75">
      <c r="E4" t="s">
        <v>17</v>
      </c>
      <c r="AI4" s="22" t="s">
        <v>17</v>
      </c>
    </row>
    <row r="5" ht="12.75">
      <c r="E5" s="18" t="s">
        <v>53</v>
      </c>
    </row>
    <row r="6" ht="12.75">
      <c r="AI6" s="17"/>
    </row>
    <row r="8" spans="11:23" ht="12.75">
      <c r="K8" t="s">
        <v>48</v>
      </c>
      <c r="L8" t="s">
        <v>49</v>
      </c>
      <c r="M8" t="s">
        <v>50</v>
      </c>
      <c r="N8" t="s">
        <v>20</v>
      </c>
      <c r="O8" t="s">
        <v>19</v>
      </c>
      <c r="P8" t="s">
        <v>18</v>
      </c>
      <c r="Q8" t="s">
        <v>12</v>
      </c>
      <c r="R8" t="s">
        <v>13</v>
      </c>
      <c r="S8" t="s">
        <v>14</v>
      </c>
      <c r="T8" t="s">
        <v>51</v>
      </c>
      <c r="U8" t="s">
        <v>15</v>
      </c>
      <c r="V8" t="s">
        <v>16</v>
      </c>
      <c r="W8" t="s">
        <v>54</v>
      </c>
    </row>
    <row r="9" spans="1:23" ht="15">
      <c r="A9" s="2" t="s">
        <v>55</v>
      </c>
      <c r="B9" s="3"/>
      <c r="C9" s="3"/>
      <c r="D9" s="3"/>
      <c r="E9" s="3"/>
      <c r="F9" s="3"/>
      <c r="G9" s="3"/>
      <c r="H9" s="3"/>
      <c r="I9" s="3"/>
      <c r="J9" s="4"/>
      <c r="K9" s="12" t="s">
        <v>17</v>
      </c>
      <c r="L9" s="5"/>
      <c r="M9" s="12"/>
      <c r="N9" s="12"/>
      <c r="O9" s="12"/>
      <c r="P9" s="12"/>
      <c r="Q9" s="12"/>
      <c r="R9" s="12"/>
      <c r="S9" s="12"/>
      <c r="T9" s="15"/>
      <c r="U9" s="15"/>
      <c r="V9" s="15"/>
      <c r="W9" s="5"/>
    </row>
    <row r="10" spans="1:26" ht="15">
      <c r="A10" s="2" t="s">
        <v>56</v>
      </c>
      <c r="B10" s="3"/>
      <c r="C10" s="3"/>
      <c r="D10" s="3"/>
      <c r="E10" s="3"/>
      <c r="F10" s="3"/>
      <c r="G10" s="3"/>
      <c r="H10" s="3"/>
      <c r="I10" s="3"/>
      <c r="J10" s="4"/>
      <c r="K10" s="15">
        <v>22430</v>
      </c>
      <c r="L10" s="15">
        <f aca="true" t="shared" si="0" ref="L10:Q10">K10+K14-K36</f>
        <v>25924.972</v>
      </c>
      <c r="M10" s="15">
        <f t="shared" si="0"/>
        <v>30024.944000000003</v>
      </c>
      <c r="N10" s="15">
        <f t="shared" si="0"/>
        <v>33645.916000000005</v>
      </c>
      <c r="O10" s="15">
        <f t="shared" si="0"/>
        <v>30535.888000000006</v>
      </c>
      <c r="P10" s="15">
        <f t="shared" si="0"/>
        <v>32873.37200000001</v>
      </c>
      <c r="Q10" s="15">
        <f t="shared" si="0"/>
        <v>32885.856000000014</v>
      </c>
      <c r="R10" s="12">
        <f>Q10+Q14-Q36</f>
        <v>32898.34000000002</v>
      </c>
      <c r="S10" s="14"/>
      <c r="T10" s="14"/>
      <c r="U10" s="14"/>
      <c r="V10" s="14"/>
      <c r="W10" s="14"/>
      <c r="X10" s="18"/>
      <c r="Y10" s="18"/>
      <c r="Z10" s="18"/>
    </row>
    <row r="11" spans="1:26" ht="15">
      <c r="A11" s="2" t="s">
        <v>0</v>
      </c>
      <c r="B11" s="3"/>
      <c r="C11" s="3"/>
      <c r="D11" s="3"/>
      <c r="E11" s="3"/>
      <c r="F11" s="3"/>
      <c r="G11" s="3"/>
      <c r="H11" s="3"/>
      <c r="I11" s="3"/>
      <c r="J11" s="4"/>
      <c r="K11" s="12">
        <v>1224.2</v>
      </c>
      <c r="L11" s="12">
        <f aca="true" t="shared" si="1" ref="L11:M14">K11</f>
        <v>1224.2</v>
      </c>
      <c r="M11" s="12">
        <f t="shared" si="1"/>
        <v>1224.2</v>
      </c>
      <c r="N11" s="12">
        <f aca="true" t="shared" si="2" ref="N11:P12">M11</f>
        <v>1224.2</v>
      </c>
      <c r="O11" s="12">
        <f t="shared" si="2"/>
        <v>1224.2</v>
      </c>
      <c r="P11" s="12">
        <f t="shared" si="2"/>
        <v>1224.2</v>
      </c>
      <c r="Q11" s="12">
        <f>P11</f>
        <v>1224.2</v>
      </c>
      <c r="R11" s="12">
        <f>Q11</f>
        <v>1224.2</v>
      </c>
      <c r="S11" s="14"/>
      <c r="T11" s="14"/>
      <c r="U11" s="14"/>
      <c r="V11" s="14"/>
      <c r="W11" s="14"/>
      <c r="X11" s="18"/>
      <c r="Y11" s="18"/>
      <c r="Z11" s="18"/>
    </row>
    <row r="12" spans="1:26" ht="15">
      <c r="A12" s="2" t="s">
        <v>1</v>
      </c>
      <c r="B12" s="3"/>
      <c r="C12" s="3"/>
      <c r="D12" s="3"/>
      <c r="E12" s="3"/>
      <c r="F12" s="3"/>
      <c r="G12" s="3"/>
      <c r="H12" s="3"/>
      <c r="I12" s="3"/>
      <c r="J12" s="4"/>
      <c r="K12" s="14">
        <v>27</v>
      </c>
      <c r="L12" s="14">
        <f t="shared" si="1"/>
        <v>27</v>
      </c>
      <c r="M12" s="14">
        <f t="shared" si="1"/>
        <v>27</v>
      </c>
      <c r="N12" s="14">
        <f t="shared" si="2"/>
        <v>27</v>
      </c>
      <c r="O12" s="14">
        <f t="shared" si="2"/>
        <v>27</v>
      </c>
      <c r="P12" s="14">
        <f t="shared" si="2"/>
        <v>27</v>
      </c>
      <c r="Q12" s="14">
        <f>P12</f>
        <v>27</v>
      </c>
      <c r="R12" s="14">
        <f>Q12</f>
        <v>27</v>
      </c>
      <c r="S12" s="14"/>
      <c r="T12" s="14"/>
      <c r="U12" s="14"/>
      <c r="V12" s="14"/>
      <c r="W12" s="14"/>
      <c r="X12" s="18"/>
      <c r="Y12" s="18"/>
      <c r="Z12" s="18"/>
    </row>
    <row r="13" spans="1:26" ht="15">
      <c r="A13" s="2" t="s">
        <v>29</v>
      </c>
      <c r="B13" s="3"/>
      <c r="C13" s="3"/>
      <c r="D13" s="3"/>
      <c r="E13" s="3"/>
      <c r="F13" s="3"/>
      <c r="G13" s="3"/>
      <c r="H13" s="3"/>
      <c r="I13" s="3"/>
      <c r="J13" s="4"/>
      <c r="K13" s="12">
        <v>10.8</v>
      </c>
      <c r="L13" s="12">
        <f t="shared" si="1"/>
        <v>10.8</v>
      </c>
      <c r="M13" s="12">
        <f t="shared" si="1"/>
        <v>10.8</v>
      </c>
      <c r="N13" s="12">
        <f>M13</f>
        <v>10.8</v>
      </c>
      <c r="O13" s="12">
        <f>10</f>
        <v>10</v>
      </c>
      <c r="P13" s="12">
        <f>O13</f>
        <v>10</v>
      </c>
      <c r="Q13" s="12">
        <f>P13</f>
        <v>10</v>
      </c>
      <c r="R13" s="12">
        <f>Q13</f>
        <v>10</v>
      </c>
      <c r="S13" s="14"/>
      <c r="T13" s="14"/>
      <c r="U13" s="14"/>
      <c r="V13" s="14"/>
      <c r="W13" s="14"/>
      <c r="X13" s="18"/>
      <c r="Y13" s="18"/>
      <c r="Z13" s="18"/>
    </row>
    <row r="14" spans="1:26" ht="15">
      <c r="A14" s="2" t="s">
        <v>57</v>
      </c>
      <c r="B14" s="3"/>
      <c r="C14" s="3"/>
      <c r="D14" s="3"/>
      <c r="E14" s="3"/>
      <c r="F14" s="3"/>
      <c r="G14" s="3"/>
      <c r="H14" s="3"/>
      <c r="I14" s="3"/>
      <c r="J14" s="4"/>
      <c r="K14" s="15">
        <v>13221</v>
      </c>
      <c r="L14" s="15">
        <f t="shared" si="1"/>
        <v>13221</v>
      </c>
      <c r="M14" s="15">
        <f t="shared" si="1"/>
        <v>13221</v>
      </c>
      <c r="N14" s="15">
        <f>M14</f>
        <v>13221</v>
      </c>
      <c r="O14" s="15">
        <f>O11*O13</f>
        <v>12242</v>
      </c>
      <c r="P14" s="15">
        <f>O14</f>
        <v>12242</v>
      </c>
      <c r="Q14" s="15">
        <f>P14</f>
        <v>12242</v>
      </c>
      <c r="R14" s="15">
        <f>Q14</f>
        <v>12242</v>
      </c>
      <c r="S14" s="15"/>
      <c r="T14" s="15"/>
      <c r="U14" s="15"/>
      <c r="V14" s="14"/>
      <c r="W14" s="14"/>
      <c r="X14" s="18"/>
      <c r="Y14" s="18"/>
      <c r="Z14" s="18"/>
    </row>
    <row r="15" spans="1:26" ht="15.75">
      <c r="A15" s="2"/>
      <c r="B15" s="6" t="s">
        <v>2</v>
      </c>
      <c r="C15" s="6"/>
      <c r="D15" s="3"/>
      <c r="E15" s="3"/>
      <c r="F15" s="3"/>
      <c r="G15" s="3"/>
      <c r="H15" s="3"/>
      <c r="I15" s="3"/>
      <c r="J15" s="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 t="s">
        <v>17</v>
      </c>
      <c r="X15" s="18"/>
      <c r="Y15" s="18"/>
      <c r="Z15" s="18"/>
    </row>
    <row r="16" spans="1:26" ht="15.75">
      <c r="A16" s="7" t="s">
        <v>47</v>
      </c>
      <c r="B16" s="3"/>
      <c r="C16" s="3"/>
      <c r="D16" s="3"/>
      <c r="E16" s="3"/>
      <c r="F16" s="3"/>
      <c r="G16" s="3"/>
      <c r="H16" s="3"/>
      <c r="I16" s="3"/>
      <c r="J16" s="4"/>
      <c r="K16" s="15">
        <f>K11*4.13</f>
        <v>5055.946</v>
      </c>
      <c r="L16" s="15">
        <f aca="true" t="shared" si="3" ref="L16:M19">K16</f>
        <v>5055.946</v>
      </c>
      <c r="M16" s="15">
        <f t="shared" si="3"/>
        <v>5055.946</v>
      </c>
      <c r="N16" s="15">
        <f>M16</f>
        <v>5055.946</v>
      </c>
      <c r="O16" s="15">
        <f>N16</f>
        <v>5055.946</v>
      </c>
      <c r="P16" s="15">
        <f>O16</f>
        <v>5055.946</v>
      </c>
      <c r="Q16" s="15">
        <f>P16</f>
        <v>5055.946</v>
      </c>
      <c r="R16" s="15">
        <f>Q16</f>
        <v>5055.946</v>
      </c>
      <c r="S16" s="15"/>
      <c r="T16" s="15"/>
      <c r="U16" s="15"/>
      <c r="V16" s="15"/>
      <c r="W16" s="14"/>
      <c r="X16" s="18"/>
      <c r="Y16" s="18"/>
      <c r="Z16" s="18"/>
    </row>
    <row r="17" spans="1:26" ht="15.75">
      <c r="A17" s="7" t="s">
        <v>11</v>
      </c>
      <c r="B17" s="3"/>
      <c r="C17" s="3"/>
      <c r="D17" s="3"/>
      <c r="E17" s="3"/>
      <c r="F17" s="3"/>
      <c r="G17" s="3"/>
      <c r="H17" s="3"/>
      <c r="I17" s="3"/>
      <c r="J17" s="4"/>
      <c r="K17" s="15">
        <f>K11*0.21</f>
        <v>257.082</v>
      </c>
      <c r="L17" s="15">
        <f t="shared" si="3"/>
        <v>257.082</v>
      </c>
      <c r="M17" s="15">
        <f t="shared" si="3"/>
        <v>257.082</v>
      </c>
      <c r="N17" s="15">
        <f>M17</f>
        <v>257.082</v>
      </c>
      <c r="O17" s="15">
        <f>O11*0.7</f>
        <v>856.9399999999999</v>
      </c>
      <c r="P17" s="15">
        <f aca="true" t="shared" si="4" ref="P17:Q21">O17</f>
        <v>856.9399999999999</v>
      </c>
      <c r="Q17" s="15">
        <f t="shared" si="4"/>
        <v>856.9399999999999</v>
      </c>
      <c r="R17" s="15">
        <f>Q17</f>
        <v>856.9399999999999</v>
      </c>
      <c r="S17" s="15"/>
      <c r="T17" s="15"/>
      <c r="U17" s="15"/>
      <c r="V17" s="15"/>
      <c r="W17" s="14"/>
      <c r="X17" s="18"/>
      <c r="Y17" s="18"/>
      <c r="Z17" s="18"/>
    </row>
    <row r="18" spans="1:26" ht="15.75">
      <c r="A18" s="7" t="s">
        <v>30</v>
      </c>
      <c r="B18" s="3"/>
      <c r="C18" s="3"/>
      <c r="D18" s="3"/>
      <c r="E18" s="3"/>
      <c r="F18" s="3"/>
      <c r="G18" s="3"/>
      <c r="H18" s="3"/>
      <c r="I18" s="3"/>
      <c r="J18" s="4"/>
      <c r="K18" s="15">
        <v>2314</v>
      </c>
      <c r="L18" s="15">
        <f t="shared" si="3"/>
        <v>2314</v>
      </c>
      <c r="M18" s="15">
        <f t="shared" si="3"/>
        <v>2314</v>
      </c>
      <c r="N18" s="15">
        <f>M18</f>
        <v>2314</v>
      </c>
      <c r="O18" s="15">
        <f>N18</f>
        <v>2314</v>
      </c>
      <c r="P18" s="15">
        <f t="shared" si="4"/>
        <v>2314</v>
      </c>
      <c r="Q18" s="15">
        <f t="shared" si="4"/>
        <v>2314</v>
      </c>
      <c r="R18" s="15">
        <f>Q18</f>
        <v>2314</v>
      </c>
      <c r="S18" s="15"/>
      <c r="T18" s="15"/>
      <c r="U18" s="15"/>
      <c r="V18" s="15"/>
      <c r="W18" s="14"/>
      <c r="X18" s="18"/>
      <c r="Y18" s="18"/>
      <c r="Z18" s="18"/>
    </row>
    <row r="19" spans="1:26" ht="15.75">
      <c r="A19" s="7" t="s">
        <v>31</v>
      </c>
      <c r="B19" s="3"/>
      <c r="C19" s="3"/>
      <c r="D19" s="3"/>
      <c r="E19" s="3"/>
      <c r="F19" s="3"/>
      <c r="G19" s="3"/>
      <c r="H19" s="3"/>
      <c r="I19" s="3"/>
      <c r="J19" s="4"/>
      <c r="K19" s="15">
        <v>1224</v>
      </c>
      <c r="L19" s="15">
        <f t="shared" si="3"/>
        <v>1224</v>
      </c>
      <c r="M19" s="15">
        <f t="shared" si="3"/>
        <v>1224</v>
      </c>
      <c r="N19" s="15">
        <f>M19</f>
        <v>1224</v>
      </c>
      <c r="O19" s="15">
        <f>N19</f>
        <v>1224</v>
      </c>
      <c r="P19" s="15">
        <f t="shared" si="4"/>
        <v>1224</v>
      </c>
      <c r="Q19" s="15">
        <f t="shared" si="4"/>
        <v>1224</v>
      </c>
      <c r="R19" s="15">
        <f>Q19</f>
        <v>1224</v>
      </c>
      <c r="S19" s="15"/>
      <c r="T19" s="15"/>
      <c r="U19" s="15"/>
      <c r="V19" s="15"/>
      <c r="W19" s="14"/>
      <c r="X19" s="18"/>
      <c r="Y19" s="18"/>
      <c r="Z19" s="18"/>
    </row>
    <row r="20" spans="1:26" ht="15.75">
      <c r="A20" s="7" t="s">
        <v>33</v>
      </c>
      <c r="B20" s="3"/>
      <c r="C20" s="3"/>
      <c r="D20" s="3"/>
      <c r="E20" s="3"/>
      <c r="F20" s="3"/>
      <c r="G20" s="3"/>
      <c r="H20" s="3"/>
      <c r="I20" s="3"/>
      <c r="J20" s="4"/>
      <c r="K20" s="14">
        <v>0</v>
      </c>
      <c r="L20" s="15">
        <f>K20</f>
        <v>0</v>
      </c>
      <c r="M20" s="15">
        <f>L20</f>
        <v>0</v>
      </c>
      <c r="N20" s="15">
        <f>M20</f>
        <v>0</v>
      </c>
      <c r="O20" s="15">
        <f>N20</f>
        <v>0</v>
      </c>
      <c r="P20" s="15">
        <f t="shared" si="4"/>
        <v>0</v>
      </c>
      <c r="Q20" s="15">
        <f t="shared" si="4"/>
        <v>0</v>
      </c>
      <c r="R20" s="15">
        <f>Q20</f>
        <v>0</v>
      </c>
      <c r="S20" s="15"/>
      <c r="T20" s="15"/>
      <c r="U20" s="15"/>
      <c r="V20" s="15"/>
      <c r="W20" s="14"/>
      <c r="X20" s="18"/>
      <c r="Y20" s="18"/>
      <c r="Z20" s="18"/>
    </row>
    <row r="21" spans="1:26" ht="15.75">
      <c r="A21" s="7" t="s">
        <v>66</v>
      </c>
      <c r="B21" s="3"/>
      <c r="C21" s="3"/>
      <c r="D21" s="3"/>
      <c r="E21" s="3"/>
      <c r="F21" s="3"/>
      <c r="G21" s="3"/>
      <c r="H21" s="3"/>
      <c r="I21" s="3"/>
      <c r="J21" s="4"/>
      <c r="K21" s="14"/>
      <c r="L21" s="15"/>
      <c r="M21" s="15"/>
      <c r="N21" s="15"/>
      <c r="O21" s="15">
        <f>O11*0.15</f>
        <v>183.63</v>
      </c>
      <c r="P21" s="15">
        <f t="shared" si="4"/>
        <v>183.63</v>
      </c>
      <c r="Q21" s="15">
        <f t="shared" si="4"/>
        <v>183.63</v>
      </c>
      <c r="R21" s="15">
        <f>Q21</f>
        <v>183.63</v>
      </c>
      <c r="S21" s="15"/>
      <c r="T21" s="15"/>
      <c r="U21" s="15"/>
      <c r="V21" s="15"/>
      <c r="W21" s="14"/>
      <c r="X21" s="18"/>
      <c r="Y21" s="18"/>
      <c r="Z21" s="18"/>
    </row>
    <row r="22" spans="1:26" ht="15.75">
      <c r="A22" s="7" t="s">
        <v>65</v>
      </c>
      <c r="B22" s="6"/>
      <c r="C22" s="6"/>
      <c r="D22" s="6"/>
      <c r="E22" s="6"/>
      <c r="F22" s="6"/>
      <c r="G22" s="6"/>
      <c r="H22" s="6"/>
      <c r="I22" s="3"/>
      <c r="J22" s="4"/>
      <c r="K22" s="15">
        <f>K26+K32</f>
        <v>875</v>
      </c>
      <c r="L22" s="15">
        <f>L32</f>
        <v>270</v>
      </c>
      <c r="M22" s="15">
        <f>M26+L32</f>
        <v>749</v>
      </c>
      <c r="N22" s="15">
        <f>N27+N32+N35</f>
        <v>7480</v>
      </c>
      <c r="O22" s="15">
        <f>O32</f>
        <v>270</v>
      </c>
      <c r="P22" s="15">
        <f>P27+P32</f>
        <v>2595</v>
      </c>
      <c r="Q22" s="15">
        <f>P22</f>
        <v>2595</v>
      </c>
      <c r="R22" s="15"/>
      <c r="S22" s="15"/>
      <c r="T22" s="15"/>
      <c r="U22" s="15"/>
      <c r="V22" s="15"/>
      <c r="W22" s="14"/>
      <c r="X22" s="18"/>
      <c r="Y22" s="18"/>
      <c r="Z22" s="18"/>
    </row>
    <row r="23" spans="1:23" ht="15">
      <c r="A23" s="2" t="s">
        <v>3</v>
      </c>
      <c r="B23" s="3"/>
      <c r="C23" s="3"/>
      <c r="D23" s="3"/>
      <c r="E23" s="3"/>
      <c r="F23" s="3"/>
      <c r="G23" s="3"/>
      <c r="H23" s="3"/>
      <c r="I23" s="3"/>
      <c r="J23" s="4"/>
      <c r="K23" s="26"/>
      <c r="L23" s="27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5"/>
    </row>
    <row r="24" spans="1:23" ht="15">
      <c r="A24" s="2" t="s">
        <v>4</v>
      </c>
      <c r="B24" s="3"/>
      <c r="C24" s="3"/>
      <c r="D24" s="3"/>
      <c r="E24" s="3"/>
      <c r="F24" s="3"/>
      <c r="G24" s="3"/>
      <c r="H24" s="3"/>
      <c r="I24" s="3"/>
      <c r="J24" s="4"/>
      <c r="K24" s="26"/>
      <c r="L24" s="27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5"/>
    </row>
    <row r="25" spans="1:23" ht="15">
      <c r="A25" s="2" t="s">
        <v>5</v>
      </c>
      <c r="B25" s="3"/>
      <c r="C25" s="3"/>
      <c r="D25" s="3"/>
      <c r="E25" s="3"/>
      <c r="F25" s="3"/>
      <c r="G25" s="3"/>
      <c r="H25" s="3"/>
      <c r="I25" s="3"/>
      <c r="J25" s="4"/>
      <c r="K25" s="27"/>
      <c r="L25" s="27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5"/>
    </row>
    <row r="26" spans="1:23" ht="15">
      <c r="A26" s="2" t="s">
        <v>58</v>
      </c>
      <c r="B26" s="3"/>
      <c r="C26" s="3"/>
      <c r="D26" s="3"/>
      <c r="E26" s="3"/>
      <c r="F26" s="3"/>
      <c r="G26" s="3"/>
      <c r="H26" s="3"/>
      <c r="I26" s="3"/>
      <c r="J26" s="4"/>
      <c r="K26" s="26">
        <v>605</v>
      </c>
      <c r="L26" s="27"/>
      <c r="M26" s="23">
        <v>479</v>
      </c>
      <c r="N26" s="23"/>
      <c r="O26" s="23"/>
      <c r="P26" s="23"/>
      <c r="Q26" s="23"/>
      <c r="R26" s="23"/>
      <c r="S26" s="23"/>
      <c r="T26" s="23"/>
      <c r="U26" s="23"/>
      <c r="V26" s="23"/>
      <c r="W26" s="25"/>
    </row>
    <row r="27" spans="1:23" ht="15">
      <c r="A27" s="8" t="s">
        <v>6</v>
      </c>
      <c r="B27" s="9"/>
      <c r="C27" s="9"/>
      <c r="D27" s="9"/>
      <c r="E27" s="9"/>
      <c r="F27" s="9"/>
      <c r="G27" s="9"/>
      <c r="H27" s="9"/>
      <c r="I27" s="9"/>
      <c r="J27" s="10"/>
      <c r="K27" s="26"/>
      <c r="L27" s="27"/>
      <c r="M27" s="23"/>
      <c r="N27" s="23">
        <f>3248+3712</f>
        <v>6960</v>
      </c>
      <c r="O27" s="23"/>
      <c r="P27" s="23">
        <v>2325</v>
      </c>
      <c r="Q27" s="23">
        <v>2325</v>
      </c>
      <c r="R27" s="23"/>
      <c r="S27" s="23"/>
      <c r="T27" s="23"/>
      <c r="U27" s="23"/>
      <c r="V27" s="23"/>
      <c r="W27" s="25"/>
    </row>
    <row r="28" spans="1:23" ht="15">
      <c r="A28" s="2" t="s">
        <v>7</v>
      </c>
      <c r="B28" s="3"/>
      <c r="C28" s="3"/>
      <c r="D28" s="3"/>
      <c r="E28" s="3"/>
      <c r="F28" s="3"/>
      <c r="G28" s="3"/>
      <c r="H28" s="3"/>
      <c r="I28" s="3"/>
      <c r="J28" s="4"/>
      <c r="K28" s="26"/>
      <c r="L28" s="27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13"/>
    </row>
    <row r="29" spans="1:23" ht="15">
      <c r="A29" s="2" t="s">
        <v>52</v>
      </c>
      <c r="B29" s="3"/>
      <c r="C29" s="3"/>
      <c r="D29" s="3"/>
      <c r="E29" s="3"/>
      <c r="F29" s="3"/>
      <c r="G29" s="3"/>
      <c r="H29" s="3"/>
      <c r="I29" s="3"/>
      <c r="J29" s="4"/>
      <c r="K29" s="26"/>
      <c r="L29" s="27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5"/>
    </row>
    <row r="30" spans="1:23" ht="15">
      <c r="A30" s="8" t="s">
        <v>8</v>
      </c>
      <c r="B30" s="9"/>
      <c r="C30" s="9"/>
      <c r="D30" s="9"/>
      <c r="E30" s="9"/>
      <c r="F30" s="9"/>
      <c r="G30" s="9"/>
      <c r="H30" s="9"/>
      <c r="I30" s="9"/>
      <c r="J30" s="10"/>
      <c r="K30" s="26"/>
      <c r="L30" s="27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5"/>
    </row>
    <row r="31" spans="1:23" ht="15">
      <c r="A31" s="2" t="s">
        <v>59</v>
      </c>
      <c r="B31" s="3"/>
      <c r="C31" s="3"/>
      <c r="D31" s="3"/>
      <c r="E31" s="3"/>
      <c r="F31" s="3"/>
      <c r="G31" s="3"/>
      <c r="H31" s="3"/>
      <c r="I31" s="3"/>
      <c r="J31" s="4"/>
      <c r="K31" s="26"/>
      <c r="L31" s="27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5"/>
    </row>
    <row r="32" spans="1:23" ht="15">
      <c r="A32" s="2" t="s">
        <v>60</v>
      </c>
      <c r="B32" s="3"/>
      <c r="C32" s="3"/>
      <c r="D32" s="3"/>
      <c r="E32" s="3"/>
      <c r="F32" s="3"/>
      <c r="G32" s="3"/>
      <c r="H32" s="3"/>
      <c r="I32" s="3"/>
      <c r="J32" s="4"/>
      <c r="K32" s="26">
        <v>270</v>
      </c>
      <c r="L32" s="27">
        <f>K32</f>
        <v>270</v>
      </c>
      <c r="M32" s="23">
        <f>L32</f>
        <v>270</v>
      </c>
      <c r="N32" s="23">
        <v>270</v>
      </c>
      <c r="O32" s="23">
        <f>N32</f>
        <v>270</v>
      </c>
      <c r="P32" s="23">
        <f>O32</f>
        <v>270</v>
      </c>
      <c r="Q32" s="23">
        <f>P32</f>
        <v>270</v>
      </c>
      <c r="R32" s="23">
        <f>Q32</f>
        <v>270</v>
      </c>
      <c r="S32" s="23"/>
      <c r="T32" s="23"/>
      <c r="U32" s="23"/>
      <c r="V32" s="23"/>
      <c r="W32" s="5"/>
    </row>
    <row r="33" spans="1:23" ht="15">
      <c r="A33" s="2" t="s">
        <v>61</v>
      </c>
      <c r="B33" s="3"/>
      <c r="C33" s="3"/>
      <c r="D33" s="3"/>
      <c r="E33" s="3"/>
      <c r="F33" s="3"/>
      <c r="G33" s="3"/>
      <c r="H33" s="3"/>
      <c r="I33" s="3"/>
      <c r="J33" s="4"/>
      <c r="K33" s="26"/>
      <c r="L33" s="27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5"/>
    </row>
    <row r="34" spans="1:23" ht="15">
      <c r="A34" s="2" t="s">
        <v>62</v>
      </c>
      <c r="B34" s="3"/>
      <c r="C34" s="3"/>
      <c r="D34" s="3"/>
      <c r="E34" s="3"/>
      <c r="F34" s="3"/>
      <c r="G34" s="3"/>
      <c r="H34" s="3"/>
      <c r="I34" s="3"/>
      <c r="J34" s="4"/>
      <c r="K34" s="26"/>
      <c r="L34" s="27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5"/>
    </row>
    <row r="35" spans="1:23" ht="15">
      <c r="A35" s="2" t="s">
        <v>64</v>
      </c>
      <c r="B35" s="3"/>
      <c r="C35" s="3"/>
      <c r="D35" s="3"/>
      <c r="E35" s="3"/>
      <c r="F35" s="3"/>
      <c r="G35" s="3"/>
      <c r="H35" s="3"/>
      <c r="I35" s="3"/>
      <c r="J35" s="4"/>
      <c r="K35" s="27"/>
      <c r="L35" s="27"/>
      <c r="M35" s="23"/>
      <c r="N35" s="23">
        <v>250</v>
      </c>
      <c r="O35" s="23"/>
      <c r="P35" s="23"/>
      <c r="Q35" s="23"/>
      <c r="R35" s="23"/>
      <c r="S35" s="23"/>
      <c r="T35" s="23"/>
      <c r="U35" s="23"/>
      <c r="V35" s="23"/>
      <c r="W35" s="24"/>
    </row>
    <row r="36" spans="1:23" ht="15">
      <c r="A36" s="8" t="s">
        <v>9</v>
      </c>
      <c r="B36" s="9"/>
      <c r="C36" s="9"/>
      <c r="D36" s="9"/>
      <c r="E36" s="9"/>
      <c r="F36" s="9"/>
      <c r="G36" s="9"/>
      <c r="H36" s="9"/>
      <c r="I36" s="9"/>
      <c r="J36" s="10"/>
      <c r="K36" s="15">
        <f>K16+K17+K18+K19+K20+K22</f>
        <v>9726.028</v>
      </c>
      <c r="L36" s="15">
        <f>L16+L17+L18+L19+L20+L22</f>
        <v>9121.028</v>
      </c>
      <c r="M36" s="15">
        <f>M16+M17+M18+M19+M20+M22</f>
        <v>9600.028</v>
      </c>
      <c r="N36" s="15">
        <f>N16+N17+N18+N19+N22</f>
        <v>16331.028</v>
      </c>
      <c r="O36" s="15">
        <f>O16+O17+O18+O19+O20+O21+O22</f>
        <v>9904.515999999998</v>
      </c>
      <c r="P36" s="15">
        <f>P16+P17+P18+P19+P20+P21+P22</f>
        <v>12229.515999999998</v>
      </c>
      <c r="Q36" s="15">
        <f>P36</f>
        <v>12229.515999999998</v>
      </c>
      <c r="R36" s="15"/>
      <c r="S36" s="15"/>
      <c r="T36" s="15"/>
      <c r="U36" s="15"/>
      <c r="V36" s="15"/>
      <c r="W36" s="14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2015-12-14T09:46:00Z</cp:lastPrinted>
  <dcterms:created xsi:type="dcterms:W3CDTF">2012-04-11T04:13:08Z</dcterms:created>
  <dcterms:modified xsi:type="dcterms:W3CDTF">2018-09-12T05:39:06Z</dcterms:modified>
  <cp:category/>
  <cp:version/>
  <cp:contentType/>
  <cp:contentStatus/>
</cp:coreProperties>
</file>