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<sst xmlns="http://schemas.openxmlformats.org/spreadsheetml/2006/main" count="112" uniqueCount="67">
  <si>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</si>
  <si>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</si>
  <si>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</si>
  <si>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</si>
  <si>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</si>
  <si>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</si>
  <si>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</si>
  <si>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</si>
  <si>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</si>
  <si>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</si>
  <si>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</si>
  <si>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</si>
  <si>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</si>
  <si>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</si>
  <si>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</si>
  <si>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</si>
  <si>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</si>
  <si>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</si>
  <si>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</si>
  <si>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</si>
  <si>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</si>
  <si>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33 ул. Юбилейная за 4 квартал  </t>
  </si>
  <si>
    <t xml:space="preserve">5.начислено за 4 квартал  </t>
  </si>
  <si>
    <t xml:space="preserve">5.начислено за 3 квартал  </t>
  </si>
  <si>
    <t xml:space="preserve">коммунальным услугам жилого дома № 33 ул. Юбилейная за 3 квартал  </t>
  </si>
  <si>
    <t xml:space="preserve">5.начислено за 2 квартал  </t>
  </si>
  <si>
    <t xml:space="preserve">коммунальным услугам жилого дома № 33 ул. Юбилейная за 2 квартал  </t>
  </si>
  <si>
    <t xml:space="preserve">коммунальным услугам жилого дома № 33 ул. Юбилейная за 1 квартал  </t>
  </si>
  <si>
    <t xml:space="preserve">5.начислено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</si>
  <si>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</si>
  <si>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</si>
  <si>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</si>
  <si>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</si>
  <si>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</si>
  <si>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</si>
  <si>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</si>
  <si>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</si>
  <si>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</si>
  <si>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</si>
  <si>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</si>
  <si>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</si>
  <si>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</si>
  <si>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</si>
  <si>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</si>
  <si>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</si>
  <si>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</si>
  <si>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</si>
  <si>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</si>
  <si>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</si>
  <si>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</si>
  <si>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</si>
  <si>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</si>
  <si>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</si>
  <si>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</si>
  <si>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</si>
  <si>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</si>
  <si>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</si>
  <si>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</si>
  <si>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</si>
  <si>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</si>
  <si>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</si>
  <si>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</si>
  <si>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</si>
  <si>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</si>
  <si>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33  ул. Юбилейная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</si>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</sst>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9">
          <cell r="C339">
            <v>1263.3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3445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1263.3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5" t="e">
        <f>K5+K8-K15</f>
        <v>#REF!</v>
      </c>
      <c r="L20" s="16" t="s">
        <v>17</v>
      </c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'[1]Лист1'!$C$339</f>
        <v>1263.3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Лист2!#REF!+Лист2!#REF!+Лист2!#REF!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31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 t="s">
        <v>17</v>
      </c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K20+K24-K31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1263.3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Лист2!#REF!+Лист2!#REF!+Лист2!#REF!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29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39</v>
      </c>
      <c r="B52" s="3"/>
      <c r="C52" s="3"/>
      <c r="D52" s="3"/>
      <c r="E52" s="3"/>
      <c r="F52" s="3"/>
      <c r="G52" s="3"/>
      <c r="H52" s="3"/>
      <c r="I52" s="3"/>
      <c r="J52" s="4"/>
      <c r="K52" s="15" t="e">
        <f>K37+K40-K47</f>
        <v>#REF!</v>
      </c>
      <c r="L52" s="16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1263.3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4" ht="15.75">
      <c r="A60" s="7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  <c r="N60" s="17"/>
    </row>
    <row r="61" spans="1:14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  <c r="N61" s="17"/>
    </row>
    <row r="62" spans="1:14" ht="15.75">
      <c r="A62" s="7" t="s">
        <v>31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  <c r="N62" s="17"/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41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3445</v>
      </c>
      <c r="L65" s="16"/>
    </row>
    <row r="66" spans="1:11" ht="15">
      <c r="A66" s="19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43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44</v>
      </c>
      <c r="B68" s="3"/>
      <c r="C68" s="3"/>
      <c r="D68" s="3"/>
      <c r="E68" s="3"/>
      <c r="F68" s="3"/>
      <c r="G68" s="3"/>
      <c r="H68" s="3"/>
      <c r="I68" s="3"/>
      <c r="J68" s="4"/>
      <c r="K68" s="15" t="e">
        <f>K65+K66-K67</f>
        <v>#REF!</v>
      </c>
      <c r="L68" s="17"/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P27" sqref="P27"/>
    </sheetView>
  </sheetViews>
  <sheetFormatPr defaultColWidth="9.00390625" defaultRowHeight="12.75"/>
  <cols>
    <col min="10" max="10" width="18.125" style="0" customWidth="1"/>
    <col min="22" max="22" width="8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2" t="s">
        <v>17</v>
      </c>
    </row>
    <row r="5" ht="12.75">
      <c r="E5" s="18" t="s">
        <v>53</v>
      </c>
    </row>
    <row r="6" ht="12.75">
      <c r="AI6" s="17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3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>
        <v>-17562</v>
      </c>
      <c r="L9" s="15">
        <f aca="true" t="shared" si="0" ref="L9:Q9">K9+K14-K36</f>
        <v>-15062.274</v>
      </c>
      <c r="M9" s="15">
        <f t="shared" si="0"/>
        <v>-11957.547999999999</v>
      </c>
      <c r="N9" s="15">
        <f t="shared" si="0"/>
        <v>-9333.065999999999</v>
      </c>
      <c r="O9" s="15">
        <f t="shared" si="0"/>
        <v>-6228.339999999998</v>
      </c>
      <c r="P9" s="15">
        <f t="shared" si="0"/>
        <v>-5771.137999999997</v>
      </c>
      <c r="Q9" s="15">
        <f t="shared" si="0"/>
        <v>-3778.935999999996</v>
      </c>
      <c r="R9" s="12">
        <f>Q9+Q14-Q36</f>
        <v>-1786.733999999995</v>
      </c>
      <c r="S9" s="12"/>
      <c r="T9" s="15"/>
      <c r="U9" s="15"/>
      <c r="V9" s="15"/>
      <c r="W9" s="14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 t="s">
        <v>17</v>
      </c>
      <c r="L10" s="12"/>
      <c r="M10" s="12"/>
      <c r="N10" s="14"/>
      <c r="O10" s="14"/>
      <c r="P10" s="14"/>
      <c r="Q10" s="12"/>
      <c r="R10" s="12"/>
      <c r="S10" s="14"/>
      <c r="T10" s="14"/>
      <c r="U10" s="14"/>
      <c r="V10" s="14"/>
      <c r="W10" s="14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1263.8</v>
      </c>
      <c r="L11" s="12">
        <f aca="true" t="shared" si="1" ref="L11:M14">K11</f>
        <v>1263.8</v>
      </c>
      <c r="M11" s="12">
        <f t="shared" si="1"/>
        <v>1263.8</v>
      </c>
      <c r="N11" s="12">
        <f aca="true" t="shared" si="2" ref="N11:P12">M11</f>
        <v>1263.8</v>
      </c>
      <c r="O11" s="12">
        <f t="shared" si="2"/>
        <v>1263.8</v>
      </c>
      <c r="P11" s="12">
        <f t="shared" si="2"/>
        <v>1263.8</v>
      </c>
      <c r="Q11" s="12">
        <f>P11</f>
        <v>1263.8</v>
      </c>
      <c r="R11" s="12">
        <f>Q11</f>
        <v>1263.8</v>
      </c>
      <c r="S11" s="14"/>
      <c r="T11" s="14"/>
      <c r="U11" s="14"/>
      <c r="V11" s="14"/>
      <c r="W11" s="14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27</v>
      </c>
      <c r="L12" s="14">
        <f t="shared" si="1"/>
        <v>27</v>
      </c>
      <c r="M12" s="14">
        <f t="shared" si="1"/>
        <v>27</v>
      </c>
      <c r="N12" s="14">
        <f t="shared" si="2"/>
        <v>27</v>
      </c>
      <c r="O12" s="14">
        <f t="shared" si="2"/>
        <v>27</v>
      </c>
      <c r="P12" s="14">
        <f t="shared" si="2"/>
        <v>27</v>
      </c>
      <c r="Q12" s="14">
        <f>P12</f>
        <v>27</v>
      </c>
      <c r="R12" s="14">
        <f>Q12</f>
        <v>27</v>
      </c>
      <c r="S12" s="14"/>
      <c r="T12" s="14"/>
      <c r="U12" s="14"/>
      <c r="V12" s="14"/>
      <c r="W12" s="14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</v>
      </c>
      <c r="L13" s="12">
        <f t="shared" si="1"/>
        <v>9.9</v>
      </c>
      <c r="M13" s="12">
        <f t="shared" si="1"/>
        <v>9.9</v>
      </c>
      <c r="N13" s="12">
        <f>M13</f>
        <v>9.9</v>
      </c>
      <c r="O13" s="12">
        <v>10</v>
      </c>
      <c r="P13" s="12">
        <f>O13</f>
        <v>10</v>
      </c>
      <c r="Q13" s="12">
        <f>P13</f>
        <v>10</v>
      </c>
      <c r="R13" s="12">
        <f>Q13</f>
        <v>10</v>
      </c>
      <c r="S13" s="14"/>
      <c r="T13" s="14"/>
      <c r="U13" s="14"/>
      <c r="V13" s="14"/>
      <c r="W13" s="14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12512</v>
      </c>
      <c r="L14" s="15">
        <f t="shared" si="1"/>
        <v>12512</v>
      </c>
      <c r="M14" s="15">
        <f t="shared" si="1"/>
        <v>12512</v>
      </c>
      <c r="N14" s="15">
        <f>M14</f>
        <v>12512</v>
      </c>
      <c r="O14" s="15">
        <f>O11*O13</f>
        <v>12638</v>
      </c>
      <c r="P14" s="15">
        <f>O14</f>
        <v>12638</v>
      </c>
      <c r="Q14" s="15">
        <f>P14</f>
        <v>12638</v>
      </c>
      <c r="R14" s="15">
        <f>Q14</f>
        <v>12638</v>
      </c>
      <c r="S14" s="15"/>
      <c r="T14" s="15"/>
      <c r="U14" s="15"/>
      <c r="V14" s="14"/>
      <c r="W14" s="14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5219.494</v>
      </c>
      <c r="L16" s="15">
        <f aca="true" t="shared" si="3" ref="L16:M19">K16</f>
        <v>5219.494</v>
      </c>
      <c r="M16" s="15">
        <f t="shared" si="3"/>
        <v>5219.494</v>
      </c>
      <c r="N16" s="15">
        <f>M16</f>
        <v>5219.494</v>
      </c>
      <c r="O16" s="15">
        <f>N16</f>
        <v>5219.494</v>
      </c>
      <c r="P16" s="15">
        <f>O16</f>
        <v>5219.494</v>
      </c>
      <c r="Q16" s="15">
        <f>P16</f>
        <v>5219.494</v>
      </c>
      <c r="R16" s="15">
        <f>Q16</f>
        <v>5219.494</v>
      </c>
      <c r="S16" s="15"/>
      <c r="T16" s="15"/>
      <c r="U16" s="15"/>
      <c r="V16" s="15"/>
      <c r="W16" s="14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265.39799999999997</v>
      </c>
      <c r="L17" s="15">
        <f t="shared" si="3"/>
        <v>265.39799999999997</v>
      </c>
      <c r="M17" s="15">
        <f t="shared" si="3"/>
        <v>265.39799999999997</v>
      </c>
      <c r="N17" s="15">
        <f>M17</f>
        <v>265.39799999999997</v>
      </c>
      <c r="O17" s="15">
        <f>O11*0.7</f>
        <v>884.66</v>
      </c>
      <c r="P17" s="15">
        <f aca="true" t="shared" si="4" ref="P17:Q21">O17</f>
        <v>884.66</v>
      </c>
      <c r="Q17" s="15">
        <f t="shared" si="4"/>
        <v>884.66</v>
      </c>
      <c r="R17" s="15">
        <f>Q17</f>
        <v>884.66</v>
      </c>
      <c r="S17" s="15"/>
      <c r="T17" s="15"/>
      <c r="U17" s="15"/>
      <c r="V17" s="15"/>
      <c r="W17" s="14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2388.582</v>
      </c>
      <c r="L18" s="15">
        <f t="shared" si="3"/>
        <v>2388.582</v>
      </c>
      <c r="M18" s="15">
        <f t="shared" si="3"/>
        <v>2388.582</v>
      </c>
      <c r="N18" s="15">
        <f>M18</f>
        <v>2388.582</v>
      </c>
      <c r="O18" s="15">
        <f>N18</f>
        <v>2388.582</v>
      </c>
      <c r="P18" s="15">
        <f t="shared" si="4"/>
        <v>2388.582</v>
      </c>
      <c r="Q18" s="15">
        <f t="shared" si="4"/>
        <v>2388.582</v>
      </c>
      <c r="R18" s="15">
        <f>Q18</f>
        <v>2388.582</v>
      </c>
      <c r="S18" s="15"/>
      <c r="T18" s="15"/>
      <c r="U18" s="15"/>
      <c r="V18" s="15"/>
      <c r="W18" s="14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1263.8</v>
      </c>
      <c r="L19" s="15">
        <f t="shared" si="3"/>
        <v>1263.8</v>
      </c>
      <c r="M19" s="15">
        <f t="shared" si="3"/>
        <v>1263.8</v>
      </c>
      <c r="N19" s="15">
        <f>M19</f>
        <v>1263.8</v>
      </c>
      <c r="O19" s="15">
        <f>N19</f>
        <v>1263.8</v>
      </c>
      <c r="P19" s="15">
        <f t="shared" si="4"/>
        <v>1263.8</v>
      </c>
      <c r="Q19" s="15">
        <f t="shared" si="4"/>
        <v>1263.8</v>
      </c>
      <c r="R19" s="15">
        <f>Q19</f>
        <v>1263.8</v>
      </c>
      <c r="S19" s="15"/>
      <c r="T19" s="15"/>
      <c r="U19" s="15"/>
      <c r="V19" s="15"/>
      <c r="W19" s="14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M11*0.38</f>
        <v>480.24399999999997</v>
      </c>
      <c r="N20" s="15">
        <f>L20</f>
        <v>0</v>
      </c>
      <c r="O20" s="15">
        <f>O11*0.34</f>
        <v>429.692</v>
      </c>
      <c r="P20" s="15">
        <f t="shared" si="4"/>
        <v>429.692</v>
      </c>
      <c r="Q20" s="15">
        <f t="shared" si="4"/>
        <v>429.692</v>
      </c>
      <c r="R20" s="15">
        <f>Q20</f>
        <v>429.692</v>
      </c>
      <c r="S20" s="15"/>
      <c r="T20" s="15"/>
      <c r="U20" s="15"/>
      <c r="V20" s="15"/>
      <c r="W20" s="14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189.57</v>
      </c>
      <c r="P21" s="15">
        <f t="shared" si="4"/>
        <v>189.57</v>
      </c>
      <c r="Q21" s="15">
        <f t="shared" si="4"/>
        <v>189.57</v>
      </c>
      <c r="R21" s="15">
        <f>Q21</f>
        <v>189.57</v>
      </c>
      <c r="S21" s="15"/>
      <c r="T21" s="15"/>
      <c r="U21" s="15"/>
      <c r="V21" s="15"/>
      <c r="W21" s="14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f>K27+K32</f>
        <v>875</v>
      </c>
      <c r="L22" s="15">
        <f>L32</f>
        <v>270</v>
      </c>
      <c r="M22" s="15">
        <f>L32</f>
        <v>270</v>
      </c>
      <c r="N22" s="15">
        <f>M22</f>
        <v>270</v>
      </c>
      <c r="O22" s="15">
        <f>O26+O27+O32</f>
        <v>1805</v>
      </c>
      <c r="P22" s="15">
        <f>P32</f>
        <v>270</v>
      </c>
      <c r="Q22" s="15">
        <f>Q32</f>
        <v>270</v>
      </c>
      <c r="R22" s="15"/>
      <c r="S22" s="15"/>
      <c r="T22" s="15"/>
      <c r="U22" s="15"/>
      <c r="V22" s="15"/>
      <c r="W22" s="14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3"/>
      <c r="M26" s="24"/>
      <c r="N26" s="24"/>
      <c r="O26" s="24">
        <v>930</v>
      </c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>
        <v>605</v>
      </c>
      <c r="L27" s="23"/>
      <c r="M27" s="24"/>
      <c r="N27" s="24"/>
      <c r="O27" s="24">
        <v>605</v>
      </c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>
        <v>270</v>
      </c>
      <c r="L32" s="23">
        <f aca="true" t="shared" si="5" ref="L32:Q32">K32</f>
        <v>270</v>
      </c>
      <c r="M32" s="24">
        <f t="shared" si="5"/>
        <v>270</v>
      </c>
      <c r="N32" s="24">
        <f t="shared" si="5"/>
        <v>270</v>
      </c>
      <c r="O32" s="24">
        <f t="shared" si="5"/>
        <v>270</v>
      </c>
      <c r="P32" s="24">
        <f t="shared" si="5"/>
        <v>270</v>
      </c>
      <c r="Q32" s="24">
        <f t="shared" si="5"/>
        <v>270</v>
      </c>
      <c r="R32" s="24">
        <f>Q32</f>
        <v>270</v>
      </c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</row>
    <row r="36" spans="1:25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10012.274</v>
      </c>
      <c r="L36" s="15">
        <f>L16+L17+L18+L19+L20+L22</f>
        <v>9407.274</v>
      </c>
      <c r="M36" s="15">
        <f>M16+M17+M18+M19+M20+M22</f>
        <v>9887.518</v>
      </c>
      <c r="N36" s="15">
        <f>L36</f>
        <v>9407.274</v>
      </c>
      <c r="O36" s="15">
        <f>O16+O17+O18+O19+O20+O21+O22</f>
        <v>12180.797999999999</v>
      </c>
      <c r="P36" s="15">
        <f>P16+P17+P18+P19+P20+P21+P22</f>
        <v>10645.797999999999</v>
      </c>
      <c r="Q36" s="15">
        <f>P36</f>
        <v>10645.797999999999</v>
      </c>
      <c r="R36" s="15"/>
      <c r="S36" s="15"/>
      <c r="T36" s="15"/>
      <c r="U36" s="15"/>
      <c r="V36" s="15"/>
      <c r="W36" s="14"/>
      <c r="X36" s="18"/>
      <c r="Y3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2013-01-20T17:30:47Z</cp:lastPrinted>
  <dcterms:created xsi:type="dcterms:W3CDTF">2012-04-11T04:13:08Z</dcterms:created>
  <dcterms:modified xsi:type="dcterms:W3CDTF">2018-09-12T05:39:51Z</dcterms:modified>
  <cp:category/>
  <cp:version/>
  <cp:contentType/>
  <cp:contentStatus/>
</cp:coreProperties>
</file>