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<sst xmlns="http://schemas.openxmlformats.org/spreadsheetml/2006/main" count="111" uniqueCount="67">
  <si>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</si>
  <si>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</si>
  <si>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</si>
  <si>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</si>
  <si>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</si>
  <si>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</si>
  <si>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</si>
  <si>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</si>
  <si>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</si>
  <si>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</si>
  <si>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</si>
  <si>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</si>
  <si>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</si>
  <si>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</si>
  <si>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</si>
  <si>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</si>
  <si>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</si>
  <si>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</si>
  <si>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</si>
  <si>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</si>
  <si>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</si>
  <si>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</si>
  <si>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9 ул. Тружениц за 4 квартал  </t>
  </si>
  <si>
    <t xml:space="preserve">5.начислено за 3 квартал  </t>
  </si>
  <si>
    <t xml:space="preserve">коммунальным услугам жилого дома № 9 ул. Тружениц за 3 квартал </t>
  </si>
  <si>
    <t xml:space="preserve">5.начислено за 2 квартал  </t>
  </si>
  <si>
    <t xml:space="preserve">коммунальным услугам жилого дома № 9 ул. Тружениц за 2 квартал  </t>
  </si>
  <si>
    <t xml:space="preserve">коммунальным услугам жилого дома № 9 ул. Тружениц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</si>
  <si>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</si>
  <si>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</si>
  <si>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</si>
  <si>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</si>
  <si>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</si>
  <si>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 xml:space="preserve">5.начислено за 1 квартал  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</si>
  <si>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</si>
  <si>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</si>
  <si>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</si>
  <si>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</si>
  <si>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</si>
  <si>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</si>
  <si>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</si>
  <si>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</si>
  <si>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</si>
  <si>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</si>
  <si>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</si>
  <si>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</si>
  <si>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</si>
  <si>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</si>
  <si>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</si>
  <si>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</si>
  <si>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</si>
  <si>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</si>
  <si>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</si>
  <si>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</si>
  <si>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</si>
  <si>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</si>
  <si>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</si>
  <si>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</si>
  <si>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</si>
  <si>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</si>
  <si>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</si>
  <si>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</si>
  <si>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</si>
  <si>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9  ул. Тружениц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</si>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</sst>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43">
      <selection activeCell="K72" sqref="K72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6692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379.7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10</v>
      </c>
    </row>
    <row r="8" spans="1:11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7" t="s">
        <v>2</v>
      </c>
      <c r="B9" s="3"/>
      <c r="C9" s="3"/>
      <c r="D9" s="3"/>
      <c r="E9" s="3"/>
      <c r="F9" s="3"/>
      <c r="G9" s="3"/>
      <c r="H9" s="3"/>
      <c r="I9" s="3"/>
      <c r="J9" s="4"/>
      <c r="K9" s="15"/>
    </row>
    <row r="10" spans="1:11" ht="15.75">
      <c r="A10" s="7" t="s">
        <v>47</v>
      </c>
      <c r="B10" s="6"/>
      <c r="C10" s="6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31</v>
      </c>
      <c r="B14" s="3"/>
      <c r="C14" s="3"/>
      <c r="D14" s="3"/>
      <c r="E14" s="3"/>
      <c r="F14" s="3"/>
      <c r="G14" s="3"/>
      <c r="H14" s="3"/>
      <c r="I14" s="3"/>
      <c r="J14" s="4"/>
      <c r="K14" s="15" t="e">
        <f>Лист2!#REF!+Лист2!#REF!</f>
        <v>#REF!</v>
      </c>
    </row>
    <row r="15" spans="1:11" ht="15">
      <c r="A15" s="2" t="s">
        <v>9</v>
      </c>
      <c r="B15" s="3"/>
      <c r="C15" s="3"/>
      <c r="D15" s="3"/>
      <c r="E15" s="3"/>
      <c r="F15" s="3"/>
      <c r="G15" s="3"/>
      <c r="H15" s="3"/>
      <c r="I15" s="3"/>
      <c r="J15" s="4"/>
      <c r="K15" s="15" t="e">
        <f>K10+K11+K12+K13+K14</f>
        <v>#REF!</v>
      </c>
    </row>
    <row r="16" spans="2:11" ht="15">
      <c r="B16" s="24"/>
      <c r="C16" s="24"/>
      <c r="D16" s="24"/>
      <c r="E16" s="24"/>
      <c r="F16" s="24"/>
      <c r="G16" s="24"/>
      <c r="H16" s="24"/>
      <c r="I16" s="24"/>
      <c r="J16" s="22"/>
      <c r="K16" s="25"/>
    </row>
    <row r="17" spans="1:11" ht="15">
      <c r="A17" s="1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26</v>
      </c>
      <c r="C19" s="1"/>
      <c r="D19" s="1"/>
      <c r="E19" s="1"/>
      <c r="F19" s="1"/>
      <c r="G19" s="1"/>
      <c r="H19" s="1"/>
      <c r="I19" s="1"/>
    </row>
    <row r="20" spans="1:11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11"/>
      <c r="K20" s="5"/>
    </row>
    <row r="21" spans="1:12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  <c r="L21" s="16"/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2">
        <f>K6</f>
        <v>379.7</v>
      </c>
      <c r="M22" s="16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f>K7</f>
        <v>10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7" t="s">
        <v>2</v>
      </c>
      <c r="B25" s="3"/>
      <c r="C25" s="3"/>
      <c r="D25" s="3"/>
      <c r="E25" s="3"/>
      <c r="F25" s="3"/>
      <c r="G25" s="3"/>
      <c r="H25" s="3"/>
      <c r="I25" s="3"/>
      <c r="J25" s="4"/>
      <c r="K25" s="15"/>
    </row>
    <row r="26" spans="1:11" ht="15.75">
      <c r="A26" s="7" t="s">
        <v>47</v>
      </c>
      <c r="B26" s="6"/>
      <c r="C26" s="6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Лист2!#REF!+Лист2!#REF!</f>
        <v>#REF!</v>
      </c>
    </row>
    <row r="31" spans="1:11" ht="15">
      <c r="A31" s="8" t="s">
        <v>9</v>
      </c>
      <c r="B31" s="2"/>
      <c r="C31" s="3"/>
      <c r="D31" s="3"/>
      <c r="E31" s="3"/>
      <c r="F31" s="3"/>
      <c r="G31" s="3"/>
      <c r="H31" s="3"/>
      <c r="I31" s="3"/>
      <c r="J31" s="4"/>
      <c r="K31" s="15" t="e">
        <f>K26+K27+K28+K29+K30</f>
        <v>#REF!</v>
      </c>
    </row>
    <row r="32" spans="2:11" ht="15">
      <c r="B32" s="24"/>
      <c r="C32" s="24"/>
      <c r="D32" s="24"/>
      <c r="E32" s="24"/>
      <c r="F32" s="24"/>
      <c r="G32" s="24"/>
      <c r="H32" s="24"/>
      <c r="I32" s="24"/>
      <c r="J32" s="22"/>
      <c r="K32" s="25"/>
    </row>
    <row r="33" ht="15">
      <c r="A33" s="1"/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24</v>
      </c>
      <c r="C35" s="1"/>
      <c r="D35" s="1"/>
      <c r="E35" s="1"/>
      <c r="F35" s="1"/>
      <c r="G35" s="1"/>
      <c r="H35" s="1"/>
      <c r="I35" s="1"/>
    </row>
    <row r="36" spans="1:11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11"/>
      <c r="K36" s="5"/>
    </row>
    <row r="37" spans="1:12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</f>
        <v>379.7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10</v>
      </c>
    </row>
    <row r="40" spans="1:11" ht="15">
      <c r="A40" s="2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7" t="s">
        <v>2</v>
      </c>
      <c r="B41" s="3"/>
      <c r="C41" s="3"/>
      <c r="D41" s="3"/>
      <c r="E41" s="3"/>
      <c r="F41" s="3"/>
      <c r="G41" s="3"/>
      <c r="H41" s="3"/>
      <c r="I41" s="3"/>
      <c r="J41" s="4"/>
      <c r="K41" s="15"/>
    </row>
    <row r="42" spans="1:11" ht="15.75">
      <c r="A42" s="7" t="s">
        <v>47</v>
      </c>
      <c r="B42" s="6"/>
      <c r="C42" s="6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29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Лист2!#REF!+Лист2!#REF!</f>
        <v>#REF!</v>
      </c>
    </row>
    <row r="47" spans="1:11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15" t="e">
        <f>K42+K43+K44+K45+K46</f>
        <v>#REF!</v>
      </c>
    </row>
    <row r="48" spans="2:11" ht="15">
      <c r="B48" s="24"/>
      <c r="C48" s="24"/>
      <c r="D48" s="24"/>
      <c r="E48" s="24"/>
      <c r="F48" s="24"/>
      <c r="G48" s="24"/>
      <c r="H48" s="24"/>
      <c r="I48" s="24"/>
      <c r="J48" s="22"/>
      <c r="K48" s="25"/>
    </row>
    <row r="49" ht="15">
      <c r="A49" s="1"/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22</v>
      </c>
      <c r="C51" s="1"/>
      <c r="D51" s="1"/>
      <c r="E51" s="1"/>
      <c r="F51" s="1"/>
      <c r="G51" s="1"/>
      <c r="H51" s="1"/>
      <c r="I51" s="1"/>
    </row>
    <row r="52" spans="1:11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11"/>
      <c r="K52" s="5"/>
    </row>
    <row r="53" spans="1:12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</f>
        <v>379.7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10</v>
      </c>
    </row>
    <row r="56" spans="1:11" ht="15">
      <c r="A56" s="2" t="s">
        <v>21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Лист2!#REF!+Лист2!#REF!*2</f>
        <v>#REF!</v>
      </c>
    </row>
    <row r="57" spans="1:11" ht="15.75">
      <c r="A57" s="7" t="s">
        <v>2</v>
      </c>
      <c r="B57" s="3"/>
      <c r="C57" s="3"/>
      <c r="D57" s="3"/>
      <c r="E57" s="3"/>
      <c r="F57" s="3"/>
      <c r="G57" s="3"/>
      <c r="H57" s="3"/>
      <c r="I57" s="3"/>
      <c r="J57" s="4"/>
      <c r="K57" s="15"/>
    </row>
    <row r="58" spans="1:11" ht="15.75">
      <c r="A58" s="7" t="s">
        <v>47</v>
      </c>
      <c r="B58" s="6"/>
      <c r="C58" s="6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29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5">
        <v>0</v>
      </c>
    </row>
    <row r="63" spans="1:11" ht="15">
      <c r="A63" s="2" t="s">
        <v>9</v>
      </c>
      <c r="B63" s="3"/>
      <c r="C63" s="3"/>
      <c r="D63" s="3"/>
      <c r="E63" s="3"/>
      <c r="F63" s="3"/>
      <c r="G63" s="3"/>
      <c r="H63" s="3"/>
      <c r="I63" s="3"/>
      <c r="J63" s="4"/>
      <c r="K63" s="15" t="e">
        <f>K58+K59+K60+K61+K62</f>
        <v>#REF!</v>
      </c>
    </row>
    <row r="64" spans="2:11" ht="15">
      <c r="B64" s="24"/>
      <c r="C64" s="24"/>
      <c r="D64" s="24"/>
      <c r="E64" s="24"/>
      <c r="F64" s="24"/>
      <c r="G64" s="24"/>
      <c r="H64" s="24"/>
      <c r="I64" s="24"/>
      <c r="J64" s="22"/>
      <c r="K64" s="25"/>
    </row>
    <row r="65" spans="2:11" ht="15">
      <c r="B65" s="24"/>
      <c r="C65" s="24"/>
      <c r="D65" s="24"/>
      <c r="E65" s="24"/>
      <c r="F65" s="24"/>
      <c r="G65" s="24"/>
      <c r="H65" s="24"/>
      <c r="I65" s="24"/>
      <c r="J65" s="22"/>
      <c r="K65" s="25"/>
    </row>
    <row r="66" spans="2:11" ht="15">
      <c r="B66" s="24"/>
      <c r="C66" s="24"/>
      <c r="D66" s="24"/>
      <c r="E66" s="24"/>
      <c r="F66" s="24"/>
      <c r="G66" s="24"/>
      <c r="H66" s="24"/>
      <c r="I66" s="24"/>
      <c r="J66" s="22"/>
      <c r="K66" s="25"/>
    </row>
    <row r="67" spans="1:11" ht="15">
      <c r="A67" s="2" t="s">
        <v>42</v>
      </c>
      <c r="B67" s="26"/>
      <c r="C67" s="26"/>
      <c r="D67" s="26"/>
      <c r="E67" s="26"/>
      <c r="F67" s="26"/>
      <c r="G67" s="26"/>
      <c r="H67" s="26"/>
      <c r="I67" s="26"/>
      <c r="J67" s="26"/>
      <c r="K67" s="14">
        <v>6692</v>
      </c>
    </row>
    <row r="68" spans="1:12" ht="15">
      <c r="A68" s="19" t="s">
        <v>43</v>
      </c>
      <c r="B68" s="11"/>
      <c r="C68" s="11"/>
      <c r="D68" s="11"/>
      <c r="E68" s="11"/>
      <c r="F68" s="11"/>
      <c r="G68" s="11"/>
      <c r="H68" s="11"/>
      <c r="I68" s="11"/>
      <c r="J68" s="4"/>
      <c r="K68" s="15" t="e">
        <f>K56+K40+K24+K8</f>
        <v>#REF!</v>
      </c>
      <c r="L68" s="16"/>
    </row>
    <row r="69" spans="1:11" ht="15">
      <c r="A69" s="20" t="s">
        <v>44</v>
      </c>
      <c r="B69" s="11"/>
      <c r="C69" s="11"/>
      <c r="D69" s="11"/>
      <c r="E69" s="11"/>
      <c r="F69" s="11"/>
      <c r="G69" s="11"/>
      <c r="H69" s="11"/>
      <c r="I69" s="11"/>
      <c r="J69" s="4"/>
      <c r="K69" s="15" t="e">
        <f>K63+K47+K31+K15</f>
        <v>#REF!</v>
      </c>
    </row>
    <row r="70" spans="1:11" ht="15">
      <c r="A70" s="2" t="s">
        <v>45</v>
      </c>
      <c r="B70" s="21"/>
      <c r="C70" s="21"/>
      <c r="D70" s="21"/>
      <c r="E70" s="21"/>
      <c r="F70" s="21"/>
      <c r="G70" s="21"/>
      <c r="H70" s="21"/>
      <c r="I70" s="21"/>
      <c r="J70" s="10"/>
      <c r="K70" s="5"/>
    </row>
    <row r="71" spans="1:12" ht="15">
      <c r="A71" s="2" t="s">
        <v>46</v>
      </c>
      <c r="B71" s="2"/>
      <c r="C71" s="3"/>
      <c r="D71" s="3"/>
      <c r="E71" s="3"/>
      <c r="F71" s="3"/>
      <c r="G71" s="3"/>
      <c r="H71" s="3"/>
      <c r="I71" s="3"/>
      <c r="J71" s="4"/>
      <c r="K71" s="15" t="e">
        <f>K67+K68-K69</f>
        <v>#REF!</v>
      </c>
      <c r="L71" s="18"/>
    </row>
    <row r="72" spans="2:11" ht="12.75">
      <c r="B72" s="22"/>
      <c r="C72" s="22"/>
      <c r="D72" s="22"/>
      <c r="E72" s="22"/>
      <c r="F72" s="22"/>
      <c r="G72" s="22"/>
      <c r="H72" s="22"/>
      <c r="I72" s="22"/>
      <c r="J72" s="22"/>
      <c r="K72" s="25" t="s">
        <v>17</v>
      </c>
    </row>
    <row r="73" spans="2:11" ht="12.75">
      <c r="B73" s="22"/>
      <c r="C73" s="22"/>
      <c r="D73" s="22"/>
      <c r="E73" s="22"/>
      <c r="F73" s="22"/>
      <c r="G73" s="22"/>
      <c r="H73" s="22"/>
      <c r="I73" s="22"/>
      <c r="J73" s="22"/>
      <c r="K73" s="2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36" sqref="R36"/>
    </sheetView>
  </sheetViews>
  <sheetFormatPr defaultColWidth="9.00390625" defaultRowHeight="12.75"/>
  <cols>
    <col min="10" max="10" width="18.00390625" style="0" customWidth="1"/>
    <col min="22" max="22" width="10.125" style="0" customWidth="1"/>
    <col min="34" max="34" width="18.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18" t="s">
        <v>17</v>
      </c>
    </row>
    <row r="5" ht="12.75">
      <c r="E5" s="17" t="s">
        <v>53</v>
      </c>
    </row>
    <row r="6" ht="12.75">
      <c r="AI6" s="23" t="s">
        <v>17</v>
      </c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>
        <v>13446</v>
      </c>
      <c r="L10" s="15">
        <f aca="true" t="shared" si="0" ref="L10:Q10">K10+K14-K36</f>
        <v>14077.985</v>
      </c>
      <c r="M10" s="15">
        <f t="shared" si="0"/>
        <v>14709.970000000001</v>
      </c>
      <c r="N10" s="15">
        <f t="shared" si="0"/>
        <v>15341.955000000002</v>
      </c>
      <c r="O10" s="15">
        <f t="shared" si="0"/>
        <v>15723.940000000002</v>
      </c>
      <c r="P10" s="15">
        <f t="shared" si="0"/>
        <v>16226.200000000004</v>
      </c>
      <c r="Q10" s="15">
        <f t="shared" si="0"/>
        <v>12308.460000000006</v>
      </c>
      <c r="R10" s="15">
        <f>Q10+Q14-Q36</f>
        <v>12810.720000000008</v>
      </c>
      <c r="S10" s="14"/>
      <c r="T10" s="14"/>
      <c r="U10" s="14"/>
      <c r="V10" s="14"/>
      <c r="W10" s="14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380.5</v>
      </c>
      <c r="L11" s="12">
        <f aca="true" t="shared" si="1" ref="L11:M14">K11</f>
        <v>380.5</v>
      </c>
      <c r="M11" s="12">
        <f t="shared" si="1"/>
        <v>380.5</v>
      </c>
      <c r="N11" s="12">
        <f aca="true" t="shared" si="2" ref="N11:P12">M11</f>
        <v>380.5</v>
      </c>
      <c r="O11" s="12">
        <f t="shared" si="2"/>
        <v>380.5</v>
      </c>
      <c r="P11" s="12">
        <f t="shared" si="2"/>
        <v>380.5</v>
      </c>
      <c r="Q11" s="12">
        <f>P11</f>
        <v>380.5</v>
      </c>
      <c r="R11" s="12">
        <f>Q11</f>
        <v>380.5</v>
      </c>
      <c r="S11" s="14"/>
      <c r="T11" s="14"/>
      <c r="U11" s="14"/>
      <c r="V11" s="14"/>
      <c r="W11" s="14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10</v>
      </c>
      <c r="L12" s="14">
        <f t="shared" si="1"/>
        <v>10</v>
      </c>
      <c r="M12" s="14">
        <f t="shared" si="1"/>
        <v>10</v>
      </c>
      <c r="N12" s="14">
        <f t="shared" si="2"/>
        <v>10</v>
      </c>
      <c r="O12" s="14">
        <f t="shared" si="2"/>
        <v>10</v>
      </c>
      <c r="P12" s="14">
        <f t="shared" si="2"/>
        <v>10</v>
      </c>
      <c r="Q12" s="14">
        <f>P12</f>
        <v>10</v>
      </c>
      <c r="R12" s="14">
        <f>Q12</f>
        <v>10</v>
      </c>
      <c r="S12" s="14"/>
      <c r="T12" s="14"/>
      <c r="U12" s="14"/>
      <c r="V12" s="14"/>
      <c r="W12" s="14"/>
    </row>
    <row r="13" spans="1:23" ht="15">
      <c r="A13" s="2" t="s">
        <v>28</v>
      </c>
      <c r="B13" s="3"/>
      <c r="C13" s="3"/>
      <c r="D13" s="3"/>
      <c r="E13" s="3"/>
      <c r="F13" s="3"/>
      <c r="G13" s="3"/>
      <c r="H13" s="3"/>
      <c r="I13" s="3"/>
      <c r="J13" s="4"/>
      <c r="K13" s="13">
        <v>8.89</v>
      </c>
      <c r="L13" s="13">
        <f t="shared" si="1"/>
        <v>8.89</v>
      </c>
      <c r="M13" s="13">
        <f t="shared" si="1"/>
        <v>8.89</v>
      </c>
      <c r="N13" s="13">
        <f>M13</f>
        <v>8.89</v>
      </c>
      <c r="O13" s="14">
        <v>9.53</v>
      </c>
      <c r="P13" s="14">
        <f>O13</f>
        <v>9.53</v>
      </c>
      <c r="Q13" s="14">
        <f>P13</f>
        <v>9.53</v>
      </c>
      <c r="R13" s="14">
        <f>Q13</f>
        <v>9.53</v>
      </c>
      <c r="S13" s="14"/>
      <c r="T13" s="14"/>
      <c r="U13" s="14"/>
      <c r="V13" s="14"/>
      <c r="W13" s="14"/>
    </row>
    <row r="14" spans="1:23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v>3383</v>
      </c>
      <c r="L14" s="15">
        <f t="shared" si="1"/>
        <v>3383</v>
      </c>
      <c r="M14" s="15">
        <f t="shared" si="1"/>
        <v>3383</v>
      </c>
      <c r="N14" s="15">
        <f>M14</f>
        <v>3383</v>
      </c>
      <c r="O14" s="15">
        <f>O11*O13</f>
        <v>3626.165</v>
      </c>
      <c r="P14" s="15">
        <f>O14</f>
        <v>3626.165</v>
      </c>
      <c r="Q14" s="15">
        <f>P14</f>
        <v>3626.165</v>
      </c>
      <c r="R14" s="15">
        <f>Q14</f>
        <v>3626.165</v>
      </c>
      <c r="S14" s="15"/>
      <c r="T14" s="15"/>
      <c r="U14" s="15"/>
      <c r="V14" s="14"/>
      <c r="W14" s="14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17</v>
      </c>
    </row>
    <row r="16" spans="1:23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1571.465</v>
      </c>
      <c r="L16" s="15">
        <f aca="true" t="shared" si="3" ref="L16:M19">K16</f>
        <v>1571.465</v>
      </c>
      <c r="M16" s="15">
        <f t="shared" si="3"/>
        <v>1571.465</v>
      </c>
      <c r="N16" s="15">
        <f>M16</f>
        <v>1571.465</v>
      </c>
      <c r="O16" s="15">
        <f>N16</f>
        <v>1571.465</v>
      </c>
      <c r="P16" s="15">
        <f>O16</f>
        <v>1571.465</v>
      </c>
      <c r="Q16" s="15">
        <f>P16</f>
        <v>1571.465</v>
      </c>
      <c r="R16" s="15">
        <f>Q16</f>
        <v>1571.465</v>
      </c>
      <c r="S16" s="15"/>
      <c r="T16" s="15"/>
      <c r="U16" s="15"/>
      <c r="V16" s="15"/>
      <c r="W16" s="14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79.905</v>
      </c>
      <c r="L17" s="15">
        <f t="shared" si="3"/>
        <v>79.905</v>
      </c>
      <c r="M17" s="15">
        <f t="shared" si="3"/>
        <v>79.905</v>
      </c>
      <c r="N17" s="15">
        <f>M17</f>
        <v>79.905</v>
      </c>
      <c r="O17" s="15">
        <f>O11*0.7</f>
        <v>266.34999999999997</v>
      </c>
      <c r="P17" s="15">
        <f aca="true" t="shared" si="4" ref="P17:Q21">O17</f>
        <v>266.34999999999997</v>
      </c>
      <c r="Q17" s="15">
        <f t="shared" si="4"/>
        <v>266.34999999999997</v>
      </c>
      <c r="R17" s="15">
        <f>Q17</f>
        <v>266.34999999999997</v>
      </c>
      <c r="S17" s="15"/>
      <c r="T17" s="15"/>
      <c r="U17" s="15"/>
      <c r="V17" s="15"/>
      <c r="W17" s="14"/>
    </row>
    <row r="18" spans="1:23" ht="15.75">
      <c r="A18" s="7" t="s">
        <v>29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719.145</v>
      </c>
      <c r="L18" s="15">
        <f t="shared" si="3"/>
        <v>719.145</v>
      </c>
      <c r="M18" s="15">
        <f t="shared" si="3"/>
        <v>719.145</v>
      </c>
      <c r="N18" s="15">
        <f>M18</f>
        <v>719.145</v>
      </c>
      <c r="O18" s="15">
        <f>N18</f>
        <v>719.145</v>
      </c>
      <c r="P18" s="15">
        <f t="shared" si="4"/>
        <v>719.145</v>
      </c>
      <c r="Q18" s="15">
        <f t="shared" si="4"/>
        <v>719.145</v>
      </c>
      <c r="R18" s="15">
        <f>Q18</f>
        <v>719.145</v>
      </c>
      <c r="S18" s="15"/>
      <c r="T18" s="15"/>
      <c r="U18" s="15"/>
      <c r="V18" s="15"/>
      <c r="W18" s="14"/>
    </row>
    <row r="19" spans="1:23" ht="15.75">
      <c r="A19" s="7" t="s">
        <v>30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380.5</v>
      </c>
      <c r="L19" s="15">
        <f t="shared" si="3"/>
        <v>380.5</v>
      </c>
      <c r="M19" s="15">
        <f t="shared" si="3"/>
        <v>380.5</v>
      </c>
      <c r="N19" s="15">
        <f>M19</f>
        <v>380.5</v>
      </c>
      <c r="O19" s="15">
        <f>N19</f>
        <v>380.5</v>
      </c>
      <c r="P19" s="15">
        <f t="shared" si="4"/>
        <v>380.5</v>
      </c>
      <c r="Q19" s="15">
        <f t="shared" si="4"/>
        <v>380.5</v>
      </c>
      <c r="R19" s="15">
        <f>Q19</f>
        <v>380.5</v>
      </c>
      <c r="S19" s="15"/>
      <c r="T19" s="15"/>
      <c r="U19" s="15"/>
      <c r="V19" s="15"/>
      <c r="W19" s="14"/>
    </row>
    <row r="20" spans="1:23" ht="15.75">
      <c r="A20" s="7" t="s">
        <v>32</v>
      </c>
      <c r="B20" s="3"/>
      <c r="C20" s="3"/>
      <c r="D20" s="3"/>
      <c r="E20" s="3"/>
      <c r="F20" s="3"/>
      <c r="G20" s="3"/>
      <c r="H20" s="3"/>
      <c r="I20" s="3"/>
      <c r="J20" s="4"/>
      <c r="K20" s="31"/>
      <c r="L20" s="27"/>
      <c r="M20" s="28"/>
      <c r="N20" s="15"/>
      <c r="O20" s="15">
        <f>O11*0.34</f>
        <v>129.37</v>
      </c>
      <c r="P20" s="15">
        <f t="shared" si="4"/>
        <v>129.37</v>
      </c>
      <c r="Q20" s="15">
        <f t="shared" si="4"/>
        <v>129.37</v>
      </c>
      <c r="R20" s="15">
        <f>Q20</f>
        <v>129.37</v>
      </c>
      <c r="S20" s="15"/>
      <c r="T20" s="15"/>
      <c r="U20" s="15"/>
      <c r="V20" s="15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31"/>
      <c r="L21" s="27"/>
      <c r="M21" s="28"/>
      <c r="N21" s="15"/>
      <c r="O21" s="15">
        <f>O11*0.15</f>
        <v>57.074999999999996</v>
      </c>
      <c r="P21" s="15">
        <f t="shared" si="4"/>
        <v>57.074999999999996</v>
      </c>
      <c r="Q21" s="15">
        <f t="shared" si="4"/>
        <v>57.074999999999996</v>
      </c>
      <c r="R21" s="15">
        <f>Q21</f>
        <v>57.074999999999996</v>
      </c>
      <c r="S21" s="15"/>
      <c r="T21" s="15"/>
      <c r="U21" s="15"/>
      <c r="V21" s="15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7"/>
      <c r="L22" s="27"/>
      <c r="M22" s="28"/>
      <c r="N22" s="15">
        <f>N35</f>
        <v>250</v>
      </c>
      <c r="O22" s="15"/>
      <c r="P22" s="15">
        <f>P27</f>
        <v>4420</v>
      </c>
      <c r="Q22" s="15"/>
      <c r="R22" s="15"/>
      <c r="S22" s="15"/>
      <c r="T22" s="15"/>
      <c r="U22" s="15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31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0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31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0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0"/>
    </row>
    <row r="26" spans="1:23" ht="1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31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0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31"/>
      <c r="L27" s="27"/>
      <c r="M27" s="28"/>
      <c r="N27" s="28"/>
      <c r="O27" s="28"/>
      <c r="P27" s="28">
        <v>4420</v>
      </c>
      <c r="Q27" s="28"/>
      <c r="R27" s="28"/>
      <c r="S27" s="28"/>
      <c r="T27" s="28"/>
      <c r="U27" s="28"/>
      <c r="V27" s="28"/>
      <c r="W27" s="30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31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31"/>
      <c r="L29" s="2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31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31"/>
      <c r="L31" s="2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31"/>
      <c r="L32" s="2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31"/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31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5"/>
    </row>
    <row r="35" spans="1:2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7"/>
      <c r="M35" s="28"/>
      <c r="N35" s="28">
        <v>250</v>
      </c>
      <c r="O35" s="28"/>
      <c r="P35" s="28"/>
      <c r="Q35" s="28"/>
      <c r="R35" s="28"/>
      <c r="S35" s="28"/>
      <c r="T35" s="28"/>
      <c r="U35" s="28"/>
      <c r="V35" s="28"/>
      <c r="W35" s="29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2751.015</v>
      </c>
      <c r="L36" s="15">
        <f>K36</f>
        <v>2751.015</v>
      </c>
      <c r="M36" s="15">
        <f>L36</f>
        <v>2751.015</v>
      </c>
      <c r="N36" s="15">
        <f>N16+N17+N18+N19+N22</f>
        <v>3001.015</v>
      </c>
      <c r="O36" s="15">
        <f>O16+O17+O18+O19+O20+O21</f>
        <v>3123.9049999999997</v>
      </c>
      <c r="P36" s="15">
        <f>P16+P17+P18+P19+P20+P21+P22</f>
        <v>7543.905</v>
      </c>
      <c r="Q36" s="15">
        <f>Q16+Q17+Q18+Q19+Q20+Q21</f>
        <v>3123.9049999999997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2014-02-17T06:34:43Z</cp:lastPrinted>
  <dcterms:created xsi:type="dcterms:W3CDTF">2012-04-11T04:13:08Z</dcterms:created>
  <dcterms:modified xsi:type="dcterms:W3CDTF">2018-09-12T06:55:49Z</dcterms:modified>
  <cp:category/>
  <cp:version/>
  <cp:contentType/>
  <cp:contentStatus/>
</cp:coreProperties>
</file>