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<sst xmlns="http://schemas.openxmlformats.org/spreadsheetml/2006/main" count="109" uniqueCount="67">
  <si>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</si>
  <si>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</si>
  <si>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</si>
  <si>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</si>
  <si>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</si>
  <si>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</si>
  <si>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</si>
  <si>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</si>
  <si>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</si>
  <si>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</si>
  <si>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</si>
  <si>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</si>
  <si>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</si>
  <si>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</si>
  <si>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</si>
  <si>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</si>
  <si>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</si>
  <si>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</si>
  <si>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</si>
  <si>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</si>
  <si>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</si>
  <si>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5.начислено за 4 квартал  </t>
  </si>
  <si>
    <t xml:space="preserve">коммунальным услугам жилого дома № 15 ул. Тружениц за 4 квартал  </t>
  </si>
  <si>
    <t xml:space="preserve">5.начислено за 3 квартал  </t>
  </si>
  <si>
    <t xml:space="preserve">коммунальным услугам жилого дома № 15 ул. Тружениц за 3 квартал </t>
  </si>
  <si>
    <t xml:space="preserve">5.начислено за 2 квартал </t>
  </si>
  <si>
    <t xml:space="preserve">коммунальным услугам жилого дома № 15 ул. Тружениц за 2 квартал  </t>
  </si>
  <si>
    <t xml:space="preserve">коммунальным услугам жилого дома № 15 ул. Тружениц за 1 квартал </t>
  </si>
  <si>
    <t xml:space="preserve">5.начислено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</si>
  <si>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</si>
  <si>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</si>
  <si>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</si>
  <si>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</si>
  <si>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</si>
  <si>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</si>
  <si>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</si>
  <si>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</si>
  <si>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</si>
  <si>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</si>
  <si>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</si>
  <si>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</si>
  <si>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</si>
  <si>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</si>
  <si>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</si>
  <si>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</si>
  <si>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</si>
  <si>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</si>
  <si>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</si>
  <si>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</si>
  <si>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</si>
  <si>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</si>
  <si>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</si>
  <si>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</si>
  <si>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</si>
  <si>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</si>
  <si>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</si>
  <si>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</si>
  <si>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</si>
  <si>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</si>
  <si>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</si>
  <si>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</si>
  <si>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</si>
  <si>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</si>
  <si>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15  ул. Тружениц   </t>
  </si>
  <si>
    <t>к. Прочие работы  (установка конт.)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</si>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</sst>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/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12953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3154.3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70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2" t="e">
        <f>K5+K8-K15</f>
        <v>#REF!</v>
      </c>
      <c r="L20" s="16"/>
    </row>
    <row r="21" spans="1:13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/>
      <c r="M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3154.3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70</v>
      </c>
    </row>
    <row r="24" spans="1:11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47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32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2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K20+K24-K31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3154.3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70</v>
      </c>
    </row>
    <row r="40" spans="1:11" ht="15">
      <c r="A40" s="2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3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  <c r="M45" s="16"/>
    </row>
    <row r="46" spans="1:13" ht="15.75">
      <c r="A46" s="7" t="s">
        <v>32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Лист2!#REF!+Лист2!#REF!+Лист2!#REF!+Лист2!#REF!+Лист2!#REF!</f>
        <v>#REF!</v>
      </c>
      <c r="M46" s="16"/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40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/>
    </row>
    <row r="53" spans="1:11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2" t="e">
        <f>K37+K40-K47</f>
        <v>#REF!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3154.3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70</v>
      </c>
    </row>
    <row r="56" spans="1:11" ht="15">
      <c r="A56" s="2" t="s">
        <v>21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Лист2!#REF!*3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47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Лист2!#REF!+Лист2!#REF!+Лист2!#REF!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2" ht="15">
      <c r="A65" s="2" t="s">
        <v>42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12953</v>
      </c>
      <c r="L65" s="16"/>
    </row>
    <row r="66" spans="1:11" ht="15">
      <c r="A66" s="18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19" t="s">
        <v>44</v>
      </c>
      <c r="B67" s="20"/>
      <c r="C67" s="20"/>
      <c r="D67" s="20"/>
      <c r="E67" s="20"/>
      <c r="F67" s="20"/>
      <c r="G67" s="20"/>
      <c r="H67" s="20"/>
      <c r="I67" s="20"/>
      <c r="J67" s="10"/>
      <c r="K67" s="15" t="e">
        <f>K63+K47+K31+K15</f>
        <v>#REF!</v>
      </c>
    </row>
    <row r="68" spans="1:11" ht="15">
      <c r="A68" s="2" t="s">
        <v>45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17</v>
      </c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A1">
      <selection activeCell="R32" sqref="R32"/>
    </sheetView>
  </sheetViews>
  <sheetFormatPr defaultColWidth="9.00390625" defaultRowHeight="12.75"/>
  <cols>
    <col min="10" max="10" width="18.125" style="0" customWidth="1"/>
    <col min="22" max="22" width="8.75390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ht="12.75">
      <c r="AI3" s="21" t="s">
        <v>17</v>
      </c>
    </row>
    <row r="4" ht="12.75">
      <c r="E4" s="17" t="s">
        <v>53</v>
      </c>
    </row>
    <row r="7" spans="11:23" ht="12.75">
      <c r="K7" t="s">
        <v>48</v>
      </c>
      <c r="L7" t="s">
        <v>49</v>
      </c>
      <c r="M7" t="s">
        <v>50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51</v>
      </c>
      <c r="U7" t="s">
        <v>15</v>
      </c>
      <c r="V7" t="s">
        <v>16</v>
      </c>
      <c r="W7" t="s">
        <v>54</v>
      </c>
    </row>
    <row r="8" spans="1:23" ht="15">
      <c r="A8" s="2" t="s">
        <v>55</v>
      </c>
      <c r="B8" s="3"/>
      <c r="C8" s="3"/>
      <c r="D8" s="3"/>
      <c r="E8" s="3"/>
      <c r="F8" s="3"/>
      <c r="G8" s="3"/>
      <c r="H8" s="3"/>
      <c r="I8" s="3"/>
      <c r="J8" s="4"/>
      <c r="K8" s="12" t="s">
        <v>17</v>
      </c>
      <c r="L8" s="5"/>
      <c r="M8" s="12"/>
      <c r="N8" s="12"/>
      <c r="O8" s="12"/>
      <c r="P8" s="12"/>
      <c r="Q8" s="12"/>
      <c r="R8" s="12"/>
      <c r="S8" s="12"/>
      <c r="T8" s="15"/>
      <c r="U8" s="15"/>
      <c r="V8" s="15"/>
      <c r="W8" s="5"/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5">
        <v>27021</v>
      </c>
      <c r="L9" s="15">
        <f aca="true" t="shared" si="0" ref="L9:Q9">K9+K13-K35</f>
        <v>32489.711</v>
      </c>
      <c r="M9" s="15">
        <f t="shared" si="0"/>
        <v>37435.95999999999</v>
      </c>
      <c r="N9" s="15">
        <f t="shared" si="0"/>
        <v>42809.67099999999</v>
      </c>
      <c r="O9" s="15">
        <f t="shared" si="0"/>
        <v>48328.38199999998</v>
      </c>
      <c r="P9" s="15">
        <f t="shared" si="0"/>
        <v>52574.878999999986</v>
      </c>
      <c r="Q9" s="15">
        <f t="shared" si="0"/>
        <v>57271.37599999999</v>
      </c>
      <c r="R9" s="15">
        <f>Q9+Q13-Q35</f>
        <v>61224.87299999999</v>
      </c>
      <c r="S9" s="14"/>
      <c r="T9" s="14"/>
      <c r="U9" s="14"/>
      <c r="V9" s="14"/>
      <c r="W9" s="5"/>
    </row>
    <row r="10" spans="1:23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2">
        <v>3154.3</v>
      </c>
      <c r="L10" s="12">
        <f aca="true" t="shared" si="1" ref="L10:M13">K10</f>
        <v>3154.3</v>
      </c>
      <c r="M10" s="12">
        <f t="shared" si="1"/>
        <v>3154.3</v>
      </c>
      <c r="N10" s="12">
        <f aca="true" t="shared" si="2" ref="N10:P11">M10</f>
        <v>3154.3</v>
      </c>
      <c r="O10" s="12">
        <f t="shared" si="2"/>
        <v>3154.3</v>
      </c>
      <c r="P10" s="12">
        <f t="shared" si="2"/>
        <v>3154.3</v>
      </c>
      <c r="Q10" s="12">
        <f>P10</f>
        <v>3154.3</v>
      </c>
      <c r="R10" s="12">
        <f>Q10</f>
        <v>3154.3</v>
      </c>
      <c r="S10" s="14"/>
      <c r="T10" s="14"/>
      <c r="U10" s="14"/>
      <c r="V10" s="14"/>
      <c r="W10" s="5"/>
    </row>
    <row r="11" spans="1:23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4">
        <v>70</v>
      </c>
      <c r="L11" s="14">
        <f t="shared" si="1"/>
        <v>70</v>
      </c>
      <c r="M11" s="14">
        <f t="shared" si="1"/>
        <v>70</v>
      </c>
      <c r="N11" s="14">
        <f t="shared" si="2"/>
        <v>70</v>
      </c>
      <c r="O11" s="14">
        <f t="shared" si="2"/>
        <v>70</v>
      </c>
      <c r="P11" s="14">
        <f t="shared" si="2"/>
        <v>70</v>
      </c>
      <c r="Q11" s="14">
        <f>P11</f>
        <v>70</v>
      </c>
      <c r="R11" s="14">
        <f>Q11</f>
        <v>70</v>
      </c>
      <c r="S11" s="14"/>
      <c r="T11" s="14"/>
      <c r="U11" s="14"/>
      <c r="V11" s="5"/>
      <c r="W11" s="5"/>
    </row>
    <row r="12" spans="1:23" ht="15">
      <c r="A12" s="2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3">
        <v>9.36</v>
      </c>
      <c r="L12" s="13">
        <f t="shared" si="1"/>
        <v>9.36</v>
      </c>
      <c r="M12" s="13">
        <f t="shared" si="1"/>
        <v>9.36</v>
      </c>
      <c r="N12" s="13">
        <f>M12</f>
        <v>9.36</v>
      </c>
      <c r="O12" s="12">
        <v>10</v>
      </c>
      <c r="P12" s="12">
        <f>O12</f>
        <v>10</v>
      </c>
      <c r="Q12" s="12">
        <f>P12</f>
        <v>10</v>
      </c>
      <c r="R12" s="12">
        <f>Q12</f>
        <v>10</v>
      </c>
      <c r="S12" s="14"/>
      <c r="T12" s="14"/>
      <c r="U12" s="14"/>
      <c r="V12" s="5"/>
      <c r="W12" s="5"/>
    </row>
    <row r="13" spans="1:23" ht="15">
      <c r="A13" s="2" t="s">
        <v>57</v>
      </c>
      <c r="B13" s="3"/>
      <c r="C13" s="3"/>
      <c r="D13" s="3"/>
      <c r="E13" s="3"/>
      <c r="F13" s="3"/>
      <c r="G13" s="3"/>
      <c r="H13" s="3"/>
      <c r="I13" s="3"/>
      <c r="J13" s="4"/>
      <c r="K13" s="15">
        <v>29524</v>
      </c>
      <c r="L13" s="15">
        <f t="shared" si="1"/>
        <v>29524</v>
      </c>
      <c r="M13" s="15">
        <f t="shared" si="1"/>
        <v>29524</v>
      </c>
      <c r="N13" s="15">
        <f>M13</f>
        <v>29524</v>
      </c>
      <c r="O13" s="15">
        <f>O10*O12</f>
        <v>31543</v>
      </c>
      <c r="P13" s="15">
        <f>O13</f>
        <v>31543</v>
      </c>
      <c r="Q13" s="15">
        <f>P13</f>
        <v>31543</v>
      </c>
      <c r="R13" s="15">
        <f>Q13</f>
        <v>31543</v>
      </c>
      <c r="S13" s="15"/>
      <c r="T13" s="15"/>
      <c r="U13" s="15"/>
      <c r="V13" s="5"/>
      <c r="W13" s="5"/>
    </row>
    <row r="14" spans="1:23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4"/>
      <c r="L14" s="14"/>
      <c r="M14" s="14"/>
      <c r="N14" s="14"/>
      <c r="O14" s="14"/>
      <c r="P14" s="14"/>
      <c r="Q14" s="14"/>
      <c r="R14" s="14"/>
      <c r="S14" s="5"/>
      <c r="T14" s="5"/>
      <c r="U14" s="5"/>
      <c r="V14" s="5"/>
      <c r="W14" s="5" t="s">
        <v>17</v>
      </c>
    </row>
    <row r="15" spans="1:23" ht="15.75">
      <c r="A15" s="7" t="s">
        <v>47</v>
      </c>
      <c r="B15" s="3"/>
      <c r="C15" s="3"/>
      <c r="D15" s="3"/>
      <c r="E15" s="3"/>
      <c r="F15" s="3"/>
      <c r="G15" s="3"/>
      <c r="H15" s="3"/>
      <c r="I15" s="3"/>
      <c r="J15" s="4"/>
      <c r="K15" s="15">
        <f>K10*4.13</f>
        <v>13027.259</v>
      </c>
      <c r="L15" s="15">
        <f aca="true" t="shared" si="3" ref="L15:M18">K15</f>
        <v>13027.259</v>
      </c>
      <c r="M15" s="15">
        <f t="shared" si="3"/>
        <v>13027.259</v>
      </c>
      <c r="N15" s="15">
        <f>M15</f>
        <v>13027.259</v>
      </c>
      <c r="O15" s="15">
        <f>N15</f>
        <v>13027.259</v>
      </c>
      <c r="P15" s="15">
        <f>O15</f>
        <v>13027.259</v>
      </c>
      <c r="Q15" s="15">
        <f>P15</f>
        <v>13027.259</v>
      </c>
      <c r="R15" s="15">
        <f>Q15</f>
        <v>13027.259</v>
      </c>
      <c r="S15" s="22"/>
      <c r="T15" s="22"/>
      <c r="U15" s="22"/>
      <c r="V15" s="22"/>
      <c r="W15" s="5"/>
    </row>
    <row r="16" spans="1:23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5">
        <f>K10*0.21</f>
        <v>662.403</v>
      </c>
      <c r="L16" s="15">
        <f t="shared" si="3"/>
        <v>662.403</v>
      </c>
      <c r="M16" s="15">
        <f t="shared" si="3"/>
        <v>662.403</v>
      </c>
      <c r="N16" s="15">
        <f>M16</f>
        <v>662.403</v>
      </c>
      <c r="O16" s="15">
        <f>O10*0.7</f>
        <v>2208.0099999999998</v>
      </c>
      <c r="P16" s="15">
        <f aca="true" t="shared" si="4" ref="P16:Q20">O16</f>
        <v>2208.0099999999998</v>
      </c>
      <c r="Q16" s="15">
        <f t="shared" si="4"/>
        <v>2208.0099999999998</v>
      </c>
      <c r="R16" s="15">
        <f>Q16</f>
        <v>2208.0099999999998</v>
      </c>
      <c r="S16" s="22"/>
      <c r="T16" s="22"/>
      <c r="U16" s="22"/>
      <c r="V16" s="22"/>
      <c r="W16" s="5"/>
    </row>
    <row r="17" spans="1:23" ht="15.75">
      <c r="A17" s="7" t="s">
        <v>30</v>
      </c>
      <c r="B17" s="3"/>
      <c r="C17" s="3"/>
      <c r="D17" s="3"/>
      <c r="E17" s="3"/>
      <c r="F17" s="3"/>
      <c r="G17" s="3"/>
      <c r="H17" s="3"/>
      <c r="I17" s="3"/>
      <c r="J17" s="4"/>
      <c r="K17" s="15">
        <f>K10*1.89</f>
        <v>5961.627</v>
      </c>
      <c r="L17" s="15">
        <f t="shared" si="3"/>
        <v>5961.627</v>
      </c>
      <c r="M17" s="15">
        <f t="shared" si="3"/>
        <v>5961.627</v>
      </c>
      <c r="N17" s="15">
        <f>M17</f>
        <v>5961.627</v>
      </c>
      <c r="O17" s="15">
        <f>N17</f>
        <v>5961.627</v>
      </c>
      <c r="P17" s="15">
        <f t="shared" si="4"/>
        <v>5961.627</v>
      </c>
      <c r="Q17" s="15">
        <f t="shared" si="4"/>
        <v>5961.627</v>
      </c>
      <c r="R17" s="15">
        <f>Q17</f>
        <v>5961.627</v>
      </c>
      <c r="S17" s="22"/>
      <c r="T17" s="22"/>
      <c r="U17" s="22"/>
      <c r="V17" s="22"/>
      <c r="W17" s="5"/>
    </row>
    <row r="18" spans="1:23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v>3154</v>
      </c>
      <c r="L18" s="15">
        <f t="shared" si="3"/>
        <v>3154</v>
      </c>
      <c r="M18" s="15">
        <f t="shared" si="3"/>
        <v>3154</v>
      </c>
      <c r="N18" s="15">
        <f>M18</f>
        <v>3154</v>
      </c>
      <c r="O18" s="15">
        <f>N18</f>
        <v>3154</v>
      </c>
      <c r="P18" s="15">
        <f t="shared" si="4"/>
        <v>3154</v>
      </c>
      <c r="Q18" s="15">
        <f t="shared" si="4"/>
        <v>3154</v>
      </c>
      <c r="R18" s="15">
        <f>Q18</f>
        <v>3154</v>
      </c>
      <c r="S18" s="22"/>
      <c r="T18" s="22"/>
      <c r="U18" s="22"/>
      <c r="V18" s="22"/>
      <c r="W18" s="5"/>
    </row>
    <row r="19" spans="1:23" ht="15.75">
      <c r="A19" s="7" t="s">
        <v>33</v>
      </c>
      <c r="B19" s="3"/>
      <c r="C19" s="3"/>
      <c r="D19" s="3"/>
      <c r="E19" s="3"/>
      <c r="F19" s="3"/>
      <c r="G19" s="3"/>
      <c r="H19" s="3"/>
      <c r="I19" s="3"/>
      <c r="J19" s="4"/>
      <c r="K19" s="14">
        <v>0</v>
      </c>
      <c r="L19" s="15">
        <f>L10*0.34</f>
        <v>1072.4620000000002</v>
      </c>
      <c r="M19" s="15">
        <v>0</v>
      </c>
      <c r="N19" s="15">
        <f>M19</f>
        <v>0</v>
      </c>
      <c r="O19" s="15">
        <f>O10*0.34</f>
        <v>1072.4620000000002</v>
      </c>
      <c r="P19" s="15">
        <f t="shared" si="4"/>
        <v>1072.4620000000002</v>
      </c>
      <c r="Q19" s="15">
        <f t="shared" si="4"/>
        <v>1072.4620000000002</v>
      </c>
      <c r="R19" s="15">
        <f>Q19</f>
        <v>1072.4620000000002</v>
      </c>
      <c r="S19" s="22"/>
      <c r="T19" s="22"/>
      <c r="U19" s="22"/>
      <c r="V19" s="22"/>
      <c r="W19" s="5"/>
    </row>
    <row r="20" spans="1:23" ht="15.75">
      <c r="A20" s="7" t="s">
        <v>65</v>
      </c>
      <c r="B20" s="3"/>
      <c r="C20" s="3"/>
      <c r="D20" s="3"/>
      <c r="E20" s="3"/>
      <c r="F20" s="3"/>
      <c r="G20" s="3"/>
      <c r="H20" s="3"/>
      <c r="I20" s="3"/>
      <c r="J20" s="4"/>
      <c r="K20" s="14"/>
      <c r="L20" s="15"/>
      <c r="M20" s="15"/>
      <c r="N20" s="15"/>
      <c r="O20" s="15">
        <f>O10*0.15</f>
        <v>473.145</v>
      </c>
      <c r="P20" s="15">
        <f t="shared" si="4"/>
        <v>473.145</v>
      </c>
      <c r="Q20" s="15">
        <f t="shared" si="4"/>
        <v>473.145</v>
      </c>
      <c r="R20" s="15">
        <f>Q20</f>
        <v>473.145</v>
      </c>
      <c r="S20" s="22"/>
      <c r="T20" s="22"/>
      <c r="U20" s="22"/>
      <c r="V20" s="22"/>
      <c r="W20" s="5"/>
    </row>
    <row r="21" spans="1:23" ht="15.75">
      <c r="A21" s="7" t="s">
        <v>66</v>
      </c>
      <c r="B21" s="6"/>
      <c r="C21" s="6"/>
      <c r="D21" s="6"/>
      <c r="E21" s="6"/>
      <c r="F21" s="6"/>
      <c r="G21" s="6"/>
      <c r="H21" s="6"/>
      <c r="I21" s="3"/>
      <c r="J21" s="4"/>
      <c r="K21" s="15">
        <f>K30+K31</f>
        <v>1250</v>
      </c>
      <c r="L21" s="15">
        <f>L31</f>
        <v>700</v>
      </c>
      <c r="M21" s="15">
        <f>M25+M31</f>
        <v>1345</v>
      </c>
      <c r="N21" s="15">
        <f>N31+N34</f>
        <v>1200</v>
      </c>
      <c r="O21" s="15">
        <f>O25+O31</f>
        <v>1400</v>
      </c>
      <c r="P21" s="15">
        <f>P25+P31</f>
        <v>950</v>
      </c>
      <c r="Q21" s="15">
        <f>Q22+Q31</f>
        <v>1693</v>
      </c>
      <c r="R21" s="15"/>
      <c r="S21" s="22"/>
      <c r="T21" s="22"/>
      <c r="U21" s="22"/>
      <c r="V21" s="15"/>
      <c r="W21" s="5"/>
    </row>
    <row r="22" spans="1:23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25"/>
      <c r="L22" s="26"/>
      <c r="M22" s="22"/>
      <c r="N22" s="22"/>
      <c r="O22" s="22"/>
      <c r="P22" s="22"/>
      <c r="Q22" s="22">
        <v>993</v>
      </c>
      <c r="R22" s="22"/>
      <c r="S22" s="22"/>
      <c r="T22" s="22"/>
      <c r="U22" s="22"/>
      <c r="V22" s="22"/>
      <c r="W22" s="24"/>
    </row>
    <row r="23" spans="1:23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25"/>
      <c r="L23" s="26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4"/>
    </row>
    <row r="24" spans="1:23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26"/>
      <c r="L24" s="26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4"/>
    </row>
    <row r="25" spans="1:23" ht="15">
      <c r="A25" s="2" t="s">
        <v>58</v>
      </c>
      <c r="B25" s="3"/>
      <c r="C25" s="3"/>
      <c r="D25" s="3"/>
      <c r="E25" s="3"/>
      <c r="F25" s="3"/>
      <c r="G25" s="3"/>
      <c r="H25" s="3"/>
      <c r="I25" s="3"/>
      <c r="J25" s="4"/>
      <c r="K25" s="25"/>
      <c r="L25" s="26"/>
      <c r="M25" s="22">
        <v>645</v>
      </c>
      <c r="N25" s="22"/>
      <c r="O25" s="22">
        <v>700</v>
      </c>
      <c r="P25" s="22">
        <v>250</v>
      </c>
      <c r="Q25" s="22"/>
      <c r="R25" s="22"/>
      <c r="S25" s="22"/>
      <c r="T25" s="22"/>
      <c r="U25" s="22"/>
      <c r="V25" s="22"/>
      <c r="W25" s="24"/>
    </row>
    <row r="26" spans="1:23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25"/>
      <c r="L26" s="26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4"/>
    </row>
    <row r="27" spans="1:23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25"/>
      <c r="L27" s="26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3"/>
    </row>
    <row r="28" spans="1:23" ht="15">
      <c r="A28" s="2" t="s">
        <v>52</v>
      </c>
      <c r="B28" s="3"/>
      <c r="C28" s="3"/>
      <c r="D28" s="3"/>
      <c r="E28" s="3"/>
      <c r="F28" s="3"/>
      <c r="G28" s="3"/>
      <c r="H28" s="3"/>
      <c r="I28" s="3"/>
      <c r="J28" s="4"/>
      <c r="K28" s="25"/>
      <c r="L28" s="26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5"/>
    </row>
    <row r="29" spans="1:23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25"/>
      <c r="L29" s="26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5"/>
    </row>
    <row r="30" spans="1:23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25">
        <v>550</v>
      </c>
      <c r="L30" s="26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5">
        <v>700</v>
      </c>
      <c r="L31" s="26">
        <f aca="true" t="shared" si="5" ref="L31:Q31">K31</f>
        <v>700</v>
      </c>
      <c r="M31" s="22">
        <f t="shared" si="5"/>
        <v>700</v>
      </c>
      <c r="N31" s="22">
        <f t="shared" si="5"/>
        <v>700</v>
      </c>
      <c r="O31" s="22">
        <f t="shared" si="5"/>
        <v>700</v>
      </c>
      <c r="P31" s="22">
        <f t="shared" si="5"/>
        <v>700</v>
      </c>
      <c r="Q31" s="22">
        <f t="shared" si="5"/>
        <v>700</v>
      </c>
      <c r="R31" s="22">
        <f>Q31</f>
        <v>700</v>
      </c>
      <c r="S31" s="22"/>
      <c r="T31" s="22"/>
      <c r="U31" s="22"/>
      <c r="V31" s="22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5"/>
      <c r="L32" s="26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5"/>
      <c r="L33" s="26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5"/>
    </row>
    <row r="34" spans="1:23" ht="15">
      <c r="A34" s="2" t="s">
        <v>64</v>
      </c>
      <c r="B34" s="3"/>
      <c r="C34" s="3"/>
      <c r="D34" s="3"/>
      <c r="E34" s="3"/>
      <c r="F34" s="3"/>
      <c r="G34" s="3"/>
      <c r="H34" s="3"/>
      <c r="I34" s="3"/>
      <c r="J34" s="4"/>
      <c r="K34" s="26"/>
      <c r="L34" s="26"/>
      <c r="M34" s="22"/>
      <c r="N34" s="22">
        <v>500</v>
      </c>
      <c r="O34" s="22"/>
      <c r="P34" s="22"/>
      <c r="Q34" s="22"/>
      <c r="R34" s="22"/>
      <c r="S34" s="22"/>
      <c r="T34" s="22"/>
      <c r="U34" s="22"/>
      <c r="V34" s="22"/>
      <c r="W34" s="23"/>
    </row>
    <row r="35" spans="1:24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5">
        <f>K15+K16+K17+K18+K19+K21</f>
        <v>24055.289</v>
      </c>
      <c r="L35" s="15">
        <f>L15+L16+L17+L18+L19+L21</f>
        <v>24577.751</v>
      </c>
      <c r="M35" s="15">
        <f>M15+M16+M17+M18+M19+M21</f>
        <v>24150.289</v>
      </c>
      <c r="N35" s="15">
        <f>N15+N16+N17+N18+N19+N21</f>
        <v>24005.289</v>
      </c>
      <c r="O35" s="15">
        <f>O15+O16+O17+O18+O19+O20+O21</f>
        <v>27296.503</v>
      </c>
      <c r="P35" s="15">
        <f>P15+P16+P17+P18+P19+P20+P21</f>
        <v>26846.503</v>
      </c>
      <c r="Q35" s="15">
        <f>Q15+Q16+Q17+Q18+Q19+Q20+Q21</f>
        <v>27589.503</v>
      </c>
      <c r="R35" s="15"/>
      <c r="S35" s="15"/>
      <c r="T35" s="15"/>
      <c r="U35" s="15"/>
      <c r="V35" s="15"/>
      <c r="W35" s="14"/>
      <c r="X35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2013-10-03T10:59:53Z</cp:lastPrinted>
  <dcterms:created xsi:type="dcterms:W3CDTF">2012-04-11T04:13:08Z</dcterms:created>
  <dcterms:modified xsi:type="dcterms:W3CDTF">2018-09-12T06:46:00Z</dcterms:modified>
  <cp:category/>
  <cp:version/>
  <cp:contentType/>
  <cp:contentStatus/>
</cp:coreProperties>
</file>