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<sst xmlns="http://schemas.openxmlformats.org/spreadsheetml/2006/main" count="111" uniqueCount="67">
  <si>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</si>
  <si>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</si>
  <si>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</si>
  <si>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</si>
  <si>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</si>
  <si>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</si>
  <si>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</si>
  <si>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</si>
  <si>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</si>
  <si>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</si>
  <si>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</si>
  <si>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</si>
  <si>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</si>
  <si>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</si>
  <si>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</si>
  <si>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</si>
  <si>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</si>
  <si>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</si>
  <si>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</si>
  <si>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</si>
  <si>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</si>
  <si>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5.начислено за 4 квартал </t>
  </si>
  <si>
    <t xml:space="preserve">коммунальным услугам жилого дома № 3 ул. Полевая за 4 квартал </t>
  </si>
  <si>
    <t xml:space="preserve">5.начислено за 3 квартал </t>
  </si>
  <si>
    <t xml:space="preserve">коммунальным услугам жилого дома № 3 ул. Полевая за 3 квартал  </t>
  </si>
  <si>
    <t xml:space="preserve">5.начислено за 2 квартал </t>
  </si>
  <si>
    <t xml:space="preserve">коммунальным услугам жилого дома № 3 ул. Полевая за 2 квартал </t>
  </si>
  <si>
    <t xml:space="preserve">5.начислено за 1 квартал </t>
  </si>
  <si>
    <t xml:space="preserve">коммунальным услугам жилого дома № 3 ул. Полевая за 1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</si>
  <si>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</si>
  <si>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</si>
  <si>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</si>
  <si>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</si>
  <si>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</si>
  <si>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</si>
  <si>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</si>
  <si>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</si>
  <si>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</si>
  <si>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</si>
  <si>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</si>
  <si>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</si>
  <si>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</si>
  <si>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</si>
  <si>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</si>
  <si>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</si>
  <si>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</si>
  <si>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</si>
  <si>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</si>
  <si>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</si>
  <si>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</si>
  <si>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</si>
  <si>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</si>
  <si>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</si>
  <si>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</si>
  <si>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</si>
  <si>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</si>
  <si>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</si>
  <si>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</si>
  <si>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</si>
  <si>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</si>
  <si>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</si>
  <si>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</si>
  <si>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</si>
  <si>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3  ул. Полевая   </t>
  </si>
  <si>
    <t>к. Прочие работы  (установка конт.)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</si>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</sst>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8">
          <cell r="C358">
            <v>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38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34</v>
      </c>
      <c r="B4" s="3"/>
      <c r="C4" s="3"/>
      <c r="D4" s="3"/>
      <c r="E4" s="3"/>
      <c r="F4" s="3"/>
      <c r="G4" s="3"/>
      <c r="H4" s="3"/>
      <c r="I4" s="3"/>
      <c r="J4" s="4"/>
      <c r="K4" s="12">
        <v>-6784</v>
      </c>
    </row>
    <row r="5" spans="1:11" ht="15">
      <c r="A5" s="2" t="s">
        <v>35</v>
      </c>
      <c r="B5" s="3"/>
      <c r="C5" s="3"/>
      <c r="D5" s="3"/>
      <c r="E5" s="3"/>
      <c r="F5" s="3"/>
      <c r="G5" s="3"/>
      <c r="H5" s="3"/>
      <c r="I5" s="3"/>
      <c r="J5" s="4"/>
      <c r="K5" s="12" t="s">
        <v>17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738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47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32</v>
      </c>
      <c r="B14" s="6"/>
      <c r="C14" s="6"/>
      <c r="D14" s="6"/>
      <c r="E14" s="6"/>
      <c r="F14" s="6"/>
      <c r="G14" s="6"/>
      <c r="H14" s="6"/>
      <c r="I14" s="3"/>
      <c r="J14" s="4"/>
      <c r="K14" s="14" t="e">
        <f>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26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36</v>
      </c>
      <c r="B20" s="3"/>
      <c r="C20" s="3"/>
      <c r="D20" s="3"/>
      <c r="E20" s="3"/>
      <c r="F20" s="3"/>
      <c r="G20" s="3"/>
      <c r="H20" s="3"/>
      <c r="I20" s="3"/>
      <c r="J20" s="4"/>
      <c r="K20" s="15"/>
      <c r="L20" s="16"/>
    </row>
    <row r="21" spans="1:11" ht="15">
      <c r="A21" s="2" t="s">
        <v>37</v>
      </c>
      <c r="B21" s="3"/>
      <c r="C21" s="3"/>
      <c r="D21" s="3"/>
      <c r="E21" s="3"/>
      <c r="F21" s="3"/>
      <c r="G21" s="3"/>
      <c r="H21" s="3"/>
      <c r="I21" s="3"/>
      <c r="J21" s="4"/>
      <c r="K21" s="12" t="e">
        <f>K4+K8-K15</f>
        <v>#REF!</v>
      </c>
    </row>
    <row r="22" spans="1:13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'[1]Лист1'!$C$358</f>
        <v>738</v>
      </c>
      <c r="M22" s="16"/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16</v>
      </c>
    </row>
    <row r="24" spans="1:11" ht="15">
      <c r="A24" s="2" t="s">
        <v>25</v>
      </c>
      <c r="B24" s="3"/>
      <c r="C24" s="3"/>
      <c r="D24" s="3"/>
      <c r="E24" s="3"/>
      <c r="F24" s="3"/>
      <c r="G24" s="3"/>
      <c r="H24" s="3"/>
      <c r="I24" s="3"/>
      <c r="J24" s="4"/>
      <c r="K24" s="15" t="e">
        <f>K8</f>
        <v>#REF!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47</v>
      </c>
      <c r="B26" s="3"/>
      <c r="C26" s="3"/>
      <c r="D26" s="3"/>
      <c r="E26" s="3"/>
      <c r="F26" s="3"/>
      <c r="G26" s="3"/>
      <c r="H26" s="3"/>
      <c r="I26" s="3"/>
      <c r="J26" s="4"/>
      <c r="K26" s="15" t="e">
        <f>K10</f>
        <v>#REF!</v>
      </c>
    </row>
    <row r="27" spans="1:11" ht="15.75">
      <c r="A27" s="7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K11</f>
        <v>#REF!</v>
      </c>
    </row>
    <row r="28" spans="1:11" ht="15.75">
      <c r="A28" s="7" t="s">
        <v>30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K12</f>
        <v>#REF!</v>
      </c>
    </row>
    <row r="29" spans="1:11" ht="15.75">
      <c r="A29" s="7" t="s">
        <v>31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K13</f>
        <v>#REF!</v>
      </c>
    </row>
    <row r="30" spans="1:11" ht="15.75">
      <c r="A30" s="7" t="s">
        <v>32</v>
      </c>
      <c r="B30" s="6"/>
      <c r="C30" s="6"/>
      <c r="D30" s="6"/>
      <c r="E30" s="6"/>
      <c r="F30" s="6"/>
      <c r="G30" s="6"/>
      <c r="H30" s="6"/>
      <c r="I30" s="3"/>
      <c r="J30" s="4"/>
      <c r="K30" s="15" t="e">
        <f>Лист2!#REF!+Лист2!#REF!+Лист2!#REF!</f>
        <v>#REF!</v>
      </c>
    </row>
    <row r="31" spans="1:11" ht="15">
      <c r="A31" s="8" t="s">
        <v>9</v>
      </c>
      <c r="B31" s="9"/>
      <c r="C31" s="9"/>
      <c r="D31" s="9"/>
      <c r="E31" s="9"/>
      <c r="F31" s="9"/>
      <c r="G31" s="9"/>
      <c r="H31" s="9"/>
      <c r="I31" s="9"/>
      <c r="J31" s="10"/>
      <c r="K31" s="15" t="e">
        <f>K26+K27+K28+K29+K30</f>
        <v>#REF!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38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6"/>
    </row>
    <row r="37" spans="1:11" ht="15">
      <c r="A37" s="2" t="s">
        <v>39</v>
      </c>
      <c r="B37" s="3"/>
      <c r="C37" s="3"/>
      <c r="D37" s="3"/>
      <c r="E37" s="3"/>
      <c r="F37" s="3"/>
      <c r="G37" s="3"/>
      <c r="H37" s="3"/>
      <c r="I37" s="3"/>
      <c r="J37" s="4"/>
      <c r="K37" s="15" t="e">
        <f>K21+K24-K31</f>
        <v>#REF!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738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16</v>
      </c>
    </row>
    <row r="40" spans="1:11" ht="15">
      <c r="A40" s="2" t="s">
        <v>23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Лист2!#REF!*2+Лист2!#REF!</f>
        <v>#REF!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K26</f>
        <v>#REF!</v>
      </c>
    </row>
    <row r="43" spans="1:11" ht="15.75">
      <c r="A43" s="7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30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31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32</v>
      </c>
      <c r="B46" s="6"/>
      <c r="C46" s="6"/>
      <c r="D46" s="6"/>
      <c r="E46" s="6"/>
      <c r="F46" s="6"/>
      <c r="G46" s="6"/>
      <c r="H46" s="6"/>
      <c r="I46" s="3"/>
      <c r="J46" s="4"/>
      <c r="K46" s="15" t="e">
        <f>Лист2!#REF!+Лист2!#REF!</f>
        <v>#REF!</v>
      </c>
    </row>
    <row r="47" spans="1:11" ht="15">
      <c r="A47" s="8" t="s">
        <v>9</v>
      </c>
      <c r="B47" s="9"/>
      <c r="C47" s="9"/>
      <c r="D47" s="9"/>
      <c r="E47" s="9"/>
      <c r="F47" s="9"/>
      <c r="G47" s="9"/>
      <c r="H47" s="9"/>
      <c r="I47" s="9"/>
      <c r="J47" s="10"/>
      <c r="K47" s="15" t="e">
        <f>K42+K43+K44+K45+K46</f>
        <v>#REF!</v>
      </c>
    </row>
    <row r="49" spans="1:9" ht="15">
      <c r="A49" s="1"/>
      <c r="B49" s="1" t="s">
        <v>10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22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40</v>
      </c>
      <c r="B52" s="3"/>
      <c r="C52" s="3"/>
      <c r="D52" s="3"/>
      <c r="E52" s="3"/>
      <c r="F52" s="3"/>
      <c r="G52" s="3"/>
      <c r="H52" s="3"/>
      <c r="I52" s="3"/>
      <c r="J52" s="4"/>
      <c r="K52" s="12"/>
      <c r="L52" s="16"/>
    </row>
    <row r="53" spans="1:11" ht="15">
      <c r="A53" s="2" t="s">
        <v>41</v>
      </c>
      <c r="B53" s="3"/>
      <c r="C53" s="3"/>
      <c r="D53" s="3"/>
      <c r="E53" s="3"/>
      <c r="F53" s="3"/>
      <c r="G53" s="3"/>
      <c r="H53" s="3"/>
      <c r="I53" s="3"/>
      <c r="J53" s="4"/>
      <c r="K53" s="15" t="e">
        <f>K37+K40-K47</f>
        <v>#REF!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738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16</v>
      </c>
    </row>
    <row r="56" spans="1:11" ht="15">
      <c r="A56" s="2" t="s">
        <v>21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Лист2!#REF!*3</f>
        <v>#REF!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47</v>
      </c>
      <c r="B58" s="3"/>
      <c r="C58" s="3"/>
      <c r="D58" s="3"/>
      <c r="E58" s="3"/>
      <c r="F58" s="3"/>
      <c r="G58" s="3"/>
      <c r="H58" s="3"/>
      <c r="I58" s="3"/>
      <c r="J58" s="4"/>
      <c r="K58" s="15" t="e">
        <f>K42</f>
        <v>#REF!</v>
      </c>
    </row>
    <row r="59" spans="1:11" ht="15.75">
      <c r="A59" s="7" t="s">
        <v>11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31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32</v>
      </c>
      <c r="B62" s="6"/>
      <c r="C62" s="6"/>
      <c r="D62" s="6"/>
      <c r="E62" s="6"/>
      <c r="F62" s="6"/>
      <c r="G62" s="6"/>
      <c r="H62" s="6"/>
      <c r="I62" s="3"/>
      <c r="J62" s="4"/>
      <c r="K62" s="15" t="e">
        <f>Лист2!#REF!</f>
        <v>#REF!</v>
      </c>
    </row>
    <row r="63" spans="1:11" ht="15">
      <c r="A63" s="8" t="s">
        <v>9</v>
      </c>
      <c r="B63" s="9"/>
      <c r="C63" s="9"/>
      <c r="D63" s="9"/>
      <c r="E63" s="9"/>
      <c r="F63" s="9"/>
      <c r="G63" s="9"/>
      <c r="H63" s="9"/>
      <c r="I63" s="9"/>
      <c r="J63" s="10"/>
      <c r="K63" s="15" t="e">
        <f>K58+K59+K60+K61+K62</f>
        <v>#REF!</v>
      </c>
    </row>
    <row r="65" spans="1:12" ht="15">
      <c r="A65" s="2" t="s">
        <v>42</v>
      </c>
      <c r="B65" s="11"/>
      <c r="C65" s="11"/>
      <c r="D65" s="11"/>
      <c r="E65" s="11"/>
      <c r="F65" s="11"/>
      <c r="G65" s="11"/>
      <c r="H65" s="11"/>
      <c r="I65" s="11"/>
      <c r="J65" s="4"/>
      <c r="K65" s="15">
        <v>-6784</v>
      </c>
      <c r="L65" s="16"/>
    </row>
    <row r="66" spans="1:11" ht="15">
      <c r="A66" s="19" t="s">
        <v>43</v>
      </c>
      <c r="B66" s="11"/>
      <c r="C66" s="11"/>
      <c r="D66" s="11"/>
      <c r="E66" s="11"/>
      <c r="F66" s="11"/>
      <c r="G66" s="11"/>
      <c r="H66" s="11"/>
      <c r="I66" s="11"/>
      <c r="J66" s="4"/>
      <c r="K66" s="15" t="e">
        <f>K56+K40+K24+K8</f>
        <v>#REF!</v>
      </c>
    </row>
    <row r="67" spans="1:11" ht="15">
      <c r="A67" s="20" t="s">
        <v>44</v>
      </c>
      <c r="B67" s="21"/>
      <c r="C67" s="21"/>
      <c r="D67" s="21"/>
      <c r="E67" s="21"/>
      <c r="F67" s="21"/>
      <c r="G67" s="21"/>
      <c r="H67" s="21"/>
      <c r="I67" s="21"/>
      <c r="J67" s="10"/>
      <c r="K67" s="15" t="e">
        <f>K63+K47+K31+K15</f>
        <v>#REF!</v>
      </c>
    </row>
    <row r="68" spans="1:12" ht="15">
      <c r="A68" s="2" t="s">
        <v>45</v>
      </c>
      <c r="B68" s="3"/>
      <c r="C68" s="3"/>
      <c r="D68" s="3"/>
      <c r="E68" s="3"/>
      <c r="F68" s="3"/>
      <c r="G68" s="3"/>
      <c r="H68" s="3"/>
      <c r="I68" s="3"/>
      <c r="J68" s="4"/>
      <c r="K68" s="15" t="s">
        <v>17</v>
      </c>
      <c r="L68" s="16"/>
    </row>
    <row r="69" spans="1:11" ht="15">
      <c r="A69" s="2" t="s">
        <v>46</v>
      </c>
      <c r="B69" s="3"/>
      <c r="C69" s="3"/>
      <c r="D69" s="3"/>
      <c r="E69" s="3"/>
      <c r="F69" s="3"/>
      <c r="G69" s="3"/>
      <c r="H69" s="3"/>
      <c r="I69" s="3"/>
      <c r="J69" s="4"/>
      <c r="K69" s="15" t="e">
        <f>K65+K66-K67</f>
        <v>#REF!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A1">
      <selection activeCell="R22" sqref="R22"/>
    </sheetView>
  </sheetViews>
  <sheetFormatPr defaultColWidth="9.00390625" defaultRowHeight="12.75"/>
  <cols>
    <col min="10" max="10" width="18.00390625" style="0" customWidth="1"/>
    <col min="22" max="22" width="8.125" style="0" customWidth="1"/>
    <col min="34" max="34" width="18.37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63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18" t="s">
        <v>17</v>
      </c>
    </row>
    <row r="5" spans="5:35" ht="12.75">
      <c r="E5" s="17" t="s">
        <v>53</v>
      </c>
      <c r="AI5" s="22" t="s">
        <v>17</v>
      </c>
    </row>
    <row r="7" ht="12.75">
      <c r="AI7" s="18"/>
    </row>
    <row r="8" spans="11:23" ht="12.75">
      <c r="K8" t="s">
        <v>48</v>
      </c>
      <c r="L8" t="s">
        <v>49</v>
      </c>
      <c r="M8" t="s">
        <v>50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51</v>
      </c>
      <c r="U8" t="s">
        <v>15</v>
      </c>
      <c r="V8" t="s">
        <v>16</v>
      </c>
      <c r="W8" t="s">
        <v>54</v>
      </c>
    </row>
    <row r="9" spans="1:23" ht="15">
      <c r="A9" s="2" t="s">
        <v>55</v>
      </c>
      <c r="B9" s="3"/>
      <c r="C9" s="3"/>
      <c r="D9" s="3"/>
      <c r="E9" s="3"/>
      <c r="F9" s="3"/>
      <c r="G9" s="3"/>
      <c r="H9" s="3"/>
      <c r="I9" s="3"/>
      <c r="J9" s="4"/>
      <c r="K9" s="12" t="s">
        <v>17</v>
      </c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  <c r="W9" s="5"/>
    </row>
    <row r="10" spans="1:31" ht="15">
      <c r="A10" s="2" t="s">
        <v>56</v>
      </c>
      <c r="B10" s="3"/>
      <c r="C10" s="3"/>
      <c r="D10" s="3"/>
      <c r="E10" s="3"/>
      <c r="F10" s="3"/>
      <c r="G10" s="3"/>
      <c r="H10" s="3"/>
      <c r="I10" s="3"/>
      <c r="J10" s="4"/>
      <c r="K10" s="15">
        <v>16196</v>
      </c>
      <c r="L10" s="15">
        <f aca="true" t="shared" si="0" ref="L10:Q10">K10+K14-K36</f>
        <v>17436.02</v>
      </c>
      <c r="M10" s="15">
        <f t="shared" si="0"/>
        <v>18676.04</v>
      </c>
      <c r="N10" s="15">
        <f t="shared" si="0"/>
        <v>19916.06</v>
      </c>
      <c r="O10" s="15">
        <f t="shared" si="0"/>
        <v>20656.08</v>
      </c>
      <c r="P10" s="15">
        <f t="shared" si="0"/>
        <v>21895.920000000002</v>
      </c>
      <c r="Q10" s="15">
        <f t="shared" si="0"/>
        <v>23135.760000000002</v>
      </c>
      <c r="R10" s="15">
        <f>Q10+Q14-Q36</f>
        <v>24375.600000000002</v>
      </c>
      <c r="S10" s="14"/>
      <c r="T10" s="14"/>
      <c r="U10" s="14"/>
      <c r="V10" s="14"/>
      <c r="W10" s="14"/>
      <c r="X10" s="17"/>
      <c r="Y10" s="17"/>
      <c r="Z10" s="17"/>
      <c r="AA10" s="17"/>
      <c r="AB10" s="17"/>
      <c r="AC10" s="17"/>
      <c r="AD10" s="17"/>
      <c r="AE10" s="17"/>
    </row>
    <row r="11" spans="1:31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738</v>
      </c>
      <c r="L11" s="12">
        <f aca="true" t="shared" si="1" ref="L11:M14">K11</f>
        <v>738</v>
      </c>
      <c r="M11" s="12">
        <f t="shared" si="1"/>
        <v>738</v>
      </c>
      <c r="N11" s="12">
        <f aca="true" t="shared" si="2" ref="N11:P12">M11</f>
        <v>738</v>
      </c>
      <c r="O11" s="12">
        <f t="shared" si="2"/>
        <v>738</v>
      </c>
      <c r="P11" s="12">
        <f t="shared" si="2"/>
        <v>738</v>
      </c>
      <c r="Q11" s="12">
        <f>P11</f>
        <v>738</v>
      </c>
      <c r="R11" s="12">
        <f>Q11</f>
        <v>738</v>
      </c>
      <c r="S11" s="14"/>
      <c r="T11" s="14"/>
      <c r="U11" s="14"/>
      <c r="V11" s="14"/>
      <c r="W11" s="14"/>
      <c r="X11" s="17"/>
      <c r="Y11" s="17"/>
      <c r="Z11" s="17"/>
      <c r="AA11" s="17"/>
      <c r="AB11" s="17"/>
      <c r="AC11" s="17"/>
      <c r="AD11" s="17"/>
      <c r="AE11" s="17"/>
    </row>
    <row r="12" spans="1:31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16</v>
      </c>
      <c r="L12" s="14">
        <f t="shared" si="1"/>
        <v>16</v>
      </c>
      <c r="M12" s="14">
        <f t="shared" si="1"/>
        <v>16</v>
      </c>
      <c r="N12" s="14">
        <f t="shared" si="2"/>
        <v>16</v>
      </c>
      <c r="O12" s="14">
        <f t="shared" si="2"/>
        <v>16</v>
      </c>
      <c r="P12" s="14">
        <f t="shared" si="2"/>
        <v>16</v>
      </c>
      <c r="Q12" s="14">
        <f>P12</f>
        <v>16</v>
      </c>
      <c r="R12" s="14">
        <f>Q12</f>
        <v>16</v>
      </c>
      <c r="S12" s="14"/>
      <c r="T12" s="14"/>
      <c r="U12" s="14"/>
      <c r="V12" s="14"/>
      <c r="W12" s="14"/>
      <c r="X12" s="17"/>
      <c r="Y12" s="17"/>
      <c r="Z12" s="17"/>
      <c r="AA12" s="17"/>
      <c r="AB12" s="17"/>
      <c r="AC12" s="17"/>
      <c r="AD12" s="17"/>
      <c r="AE12" s="17"/>
    </row>
    <row r="13" spans="1:31" ht="15">
      <c r="A13" s="2" t="s">
        <v>29</v>
      </c>
      <c r="B13" s="3"/>
      <c r="C13" s="3"/>
      <c r="D13" s="3"/>
      <c r="E13" s="3"/>
      <c r="F13" s="3"/>
      <c r="G13" s="3"/>
      <c r="H13" s="3"/>
      <c r="I13" s="3"/>
      <c r="J13" s="4"/>
      <c r="K13" s="13">
        <v>8.89</v>
      </c>
      <c r="L13" s="13">
        <f t="shared" si="1"/>
        <v>8.89</v>
      </c>
      <c r="M13" s="13">
        <f t="shared" si="1"/>
        <v>8.89</v>
      </c>
      <c r="N13" s="13">
        <f>M13</f>
        <v>8.89</v>
      </c>
      <c r="O13" s="14">
        <v>9.53</v>
      </c>
      <c r="P13" s="14">
        <f>O13</f>
        <v>9.53</v>
      </c>
      <c r="Q13" s="14">
        <f>P13</f>
        <v>9.53</v>
      </c>
      <c r="R13" s="14">
        <f>Q13</f>
        <v>9.53</v>
      </c>
      <c r="S13" s="14"/>
      <c r="T13" s="14"/>
      <c r="U13" s="14"/>
      <c r="V13" s="14"/>
      <c r="W13" s="14"/>
      <c r="X13" s="17"/>
      <c r="Y13" s="17"/>
      <c r="Z13" s="17"/>
      <c r="AA13" s="17"/>
      <c r="AB13" s="17"/>
      <c r="AC13" s="17"/>
      <c r="AD13" s="17"/>
      <c r="AE13" s="17"/>
    </row>
    <row r="14" spans="1:31" ht="15">
      <c r="A14" s="2" t="s">
        <v>57</v>
      </c>
      <c r="B14" s="3"/>
      <c r="C14" s="3"/>
      <c r="D14" s="3"/>
      <c r="E14" s="3"/>
      <c r="F14" s="3"/>
      <c r="G14" s="3"/>
      <c r="H14" s="3"/>
      <c r="I14" s="3"/>
      <c r="J14" s="4"/>
      <c r="K14" s="15">
        <v>6561</v>
      </c>
      <c r="L14" s="15">
        <f t="shared" si="1"/>
        <v>6561</v>
      </c>
      <c r="M14" s="15">
        <f t="shared" si="1"/>
        <v>6561</v>
      </c>
      <c r="N14" s="15">
        <f>M14</f>
        <v>6561</v>
      </c>
      <c r="O14" s="15">
        <f>O11*O13</f>
        <v>7033.139999999999</v>
      </c>
      <c r="P14" s="15">
        <f>O14</f>
        <v>7033.139999999999</v>
      </c>
      <c r="Q14" s="15">
        <f>P14</f>
        <v>7033.139999999999</v>
      </c>
      <c r="R14" s="15">
        <f>Q14</f>
        <v>7033.139999999999</v>
      </c>
      <c r="S14" s="15"/>
      <c r="T14" s="15"/>
      <c r="U14" s="15"/>
      <c r="V14" s="14"/>
      <c r="W14" s="14"/>
      <c r="X14" s="17"/>
      <c r="Y14" s="17"/>
      <c r="Z14" s="17"/>
      <c r="AA14" s="17"/>
      <c r="AB14" s="17"/>
      <c r="AC14" s="17"/>
      <c r="AD14" s="17"/>
      <c r="AE14" s="17"/>
    </row>
    <row r="15" spans="1:31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 t="s">
        <v>17</v>
      </c>
      <c r="X15" s="17"/>
      <c r="Y15" s="17"/>
      <c r="Z15" s="17"/>
      <c r="AA15" s="17"/>
      <c r="AB15" s="17"/>
      <c r="AC15" s="17"/>
      <c r="AD15" s="17"/>
      <c r="AE15" s="17"/>
    </row>
    <row r="16" spans="1:31" ht="15.75">
      <c r="A16" s="7" t="s">
        <v>47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3047.94</v>
      </c>
      <c r="L16" s="15">
        <f aca="true" t="shared" si="3" ref="L16:M19">K16</f>
        <v>3047.94</v>
      </c>
      <c r="M16" s="15">
        <f t="shared" si="3"/>
        <v>3047.94</v>
      </c>
      <c r="N16" s="15">
        <f>M16</f>
        <v>3047.94</v>
      </c>
      <c r="O16" s="15">
        <f>N16</f>
        <v>3047.94</v>
      </c>
      <c r="P16" s="15">
        <f>O16</f>
        <v>3047.94</v>
      </c>
      <c r="Q16" s="15">
        <f>P16</f>
        <v>3047.94</v>
      </c>
      <c r="R16" s="15">
        <f>Q16</f>
        <v>3047.94</v>
      </c>
      <c r="S16" s="15"/>
      <c r="T16" s="15"/>
      <c r="U16" s="15"/>
      <c r="V16" s="15"/>
      <c r="W16" s="14"/>
      <c r="X16" s="17"/>
      <c r="Y16" s="17"/>
      <c r="Z16" s="17"/>
      <c r="AA16" s="17"/>
      <c r="AB16" s="17"/>
      <c r="AC16" s="17"/>
      <c r="AD16" s="17"/>
      <c r="AE16" s="17"/>
    </row>
    <row r="17" spans="1:31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154.98</v>
      </c>
      <c r="L17" s="15">
        <f t="shared" si="3"/>
        <v>154.98</v>
      </c>
      <c r="M17" s="15">
        <f t="shared" si="3"/>
        <v>154.98</v>
      </c>
      <c r="N17" s="15">
        <f>M17</f>
        <v>154.98</v>
      </c>
      <c r="O17" s="15">
        <f>O11*0.7</f>
        <v>516.6</v>
      </c>
      <c r="P17" s="15">
        <f aca="true" t="shared" si="4" ref="P17:Q19">O17</f>
        <v>516.6</v>
      </c>
      <c r="Q17" s="15">
        <f t="shared" si="4"/>
        <v>516.6</v>
      </c>
      <c r="R17" s="15">
        <f>Q17</f>
        <v>516.6</v>
      </c>
      <c r="S17" s="15"/>
      <c r="T17" s="15"/>
      <c r="U17" s="15"/>
      <c r="V17" s="15"/>
      <c r="W17" s="14"/>
      <c r="X17" s="17"/>
      <c r="Y17" s="17"/>
      <c r="Z17" s="17"/>
      <c r="AA17" s="17"/>
      <c r="AB17" s="17"/>
      <c r="AC17" s="17"/>
      <c r="AD17" s="17"/>
      <c r="AE17" s="17"/>
    </row>
    <row r="18" spans="1:31" ht="15.75">
      <c r="A18" s="7" t="s">
        <v>30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K11*1.87</f>
        <v>1380.0600000000002</v>
      </c>
      <c r="L18" s="15">
        <f t="shared" si="3"/>
        <v>1380.0600000000002</v>
      </c>
      <c r="M18" s="15">
        <f t="shared" si="3"/>
        <v>1380.0600000000002</v>
      </c>
      <c r="N18" s="15">
        <f>M18</f>
        <v>1380.0600000000002</v>
      </c>
      <c r="O18" s="15">
        <f>N18</f>
        <v>1380.0600000000002</v>
      </c>
      <c r="P18" s="15">
        <f t="shared" si="4"/>
        <v>1380.0600000000002</v>
      </c>
      <c r="Q18" s="15">
        <f t="shared" si="4"/>
        <v>1380.0600000000002</v>
      </c>
      <c r="R18" s="15">
        <f>Q18</f>
        <v>1380.0600000000002</v>
      </c>
      <c r="S18" s="15"/>
      <c r="T18" s="15"/>
      <c r="U18" s="15"/>
      <c r="V18" s="15"/>
      <c r="W18" s="14"/>
      <c r="X18" s="17"/>
      <c r="Y18" s="17"/>
      <c r="Z18" s="17"/>
      <c r="AA18" s="17"/>
      <c r="AB18" s="17"/>
      <c r="AC18" s="17"/>
      <c r="AD18" s="17"/>
      <c r="AE18" s="17"/>
    </row>
    <row r="19" spans="1:31" ht="15.75">
      <c r="A19" s="7" t="s">
        <v>31</v>
      </c>
      <c r="B19" s="3"/>
      <c r="C19" s="3"/>
      <c r="D19" s="3"/>
      <c r="E19" s="3"/>
      <c r="F19" s="3"/>
      <c r="G19" s="3"/>
      <c r="H19" s="3"/>
      <c r="I19" s="3"/>
      <c r="J19" s="4"/>
      <c r="K19" s="15">
        <v>738</v>
      </c>
      <c r="L19" s="15">
        <f t="shared" si="3"/>
        <v>738</v>
      </c>
      <c r="M19" s="15">
        <f t="shared" si="3"/>
        <v>738</v>
      </c>
      <c r="N19" s="15">
        <f>M19</f>
        <v>738</v>
      </c>
      <c r="O19" s="15">
        <f>N19</f>
        <v>738</v>
      </c>
      <c r="P19" s="15">
        <f t="shared" si="4"/>
        <v>738</v>
      </c>
      <c r="Q19" s="15">
        <f t="shared" si="4"/>
        <v>738</v>
      </c>
      <c r="R19" s="15">
        <f>Q19</f>
        <v>738</v>
      </c>
      <c r="S19" s="15"/>
      <c r="T19" s="15"/>
      <c r="U19" s="15"/>
      <c r="V19" s="15"/>
      <c r="W19" s="14"/>
      <c r="X19" s="17"/>
      <c r="Y19" s="17"/>
      <c r="Z19" s="17"/>
      <c r="AA19" s="17"/>
      <c r="AB19" s="17"/>
      <c r="AC19" s="17"/>
      <c r="AD19" s="17"/>
      <c r="AE19" s="17"/>
    </row>
    <row r="20" spans="1:23" ht="15.75">
      <c r="A20" s="7" t="s">
        <v>33</v>
      </c>
      <c r="B20" s="3"/>
      <c r="C20" s="3"/>
      <c r="D20" s="3"/>
      <c r="E20" s="3"/>
      <c r="F20" s="3"/>
      <c r="G20" s="3"/>
      <c r="H20" s="3"/>
      <c r="I20" s="3"/>
      <c r="J20" s="4"/>
      <c r="K20" s="27"/>
      <c r="L20" s="23"/>
      <c r="M20" s="24"/>
      <c r="N20" s="15"/>
      <c r="O20" s="15"/>
      <c r="P20" s="15"/>
      <c r="Q20" s="15"/>
      <c r="R20" s="15"/>
      <c r="S20" s="15"/>
      <c r="T20" s="15"/>
      <c r="U20" s="15"/>
      <c r="V20" s="15"/>
      <c r="W20" s="5"/>
    </row>
    <row r="21" spans="1:23" ht="15.75">
      <c r="A21" s="7" t="s">
        <v>65</v>
      </c>
      <c r="B21" s="3"/>
      <c r="C21" s="3"/>
      <c r="D21" s="3"/>
      <c r="E21" s="3"/>
      <c r="F21" s="3"/>
      <c r="G21" s="3"/>
      <c r="H21" s="3"/>
      <c r="I21" s="3"/>
      <c r="J21" s="4"/>
      <c r="K21" s="27"/>
      <c r="L21" s="23"/>
      <c r="M21" s="24"/>
      <c r="N21" s="15"/>
      <c r="O21" s="15">
        <f>O11*0.15</f>
        <v>110.7</v>
      </c>
      <c r="P21" s="15">
        <f>O21</f>
        <v>110.7</v>
      </c>
      <c r="Q21" s="15">
        <f>P21</f>
        <v>110.7</v>
      </c>
      <c r="R21" s="15">
        <f>Q21</f>
        <v>110.7</v>
      </c>
      <c r="S21" s="15"/>
      <c r="T21" s="15"/>
      <c r="U21" s="15"/>
      <c r="V21" s="15"/>
      <c r="W21" s="5"/>
    </row>
    <row r="22" spans="1:23" ht="15.75">
      <c r="A22" s="7" t="s">
        <v>66</v>
      </c>
      <c r="B22" s="6"/>
      <c r="C22" s="6"/>
      <c r="D22" s="6"/>
      <c r="E22" s="6"/>
      <c r="F22" s="6"/>
      <c r="G22" s="6"/>
      <c r="H22" s="6"/>
      <c r="I22" s="3"/>
      <c r="J22" s="4"/>
      <c r="K22" s="23"/>
      <c r="L22" s="23"/>
      <c r="M22" s="24"/>
      <c r="N22" s="15">
        <f>N26+N35</f>
        <v>500</v>
      </c>
      <c r="O22" s="15"/>
      <c r="P22" s="15"/>
      <c r="Q22" s="15"/>
      <c r="R22" s="15"/>
      <c r="S22" s="15"/>
      <c r="T22" s="15"/>
      <c r="U22" s="15"/>
      <c r="V22" s="15"/>
      <c r="W22" s="5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7"/>
      <c r="L23" s="23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6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7"/>
      <c r="L24" s="23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6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3"/>
      <c r="L25" s="23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6"/>
    </row>
    <row r="26" spans="1:23" ht="15">
      <c r="A26" s="2" t="s">
        <v>58</v>
      </c>
      <c r="B26" s="3"/>
      <c r="C26" s="3"/>
      <c r="D26" s="3"/>
      <c r="E26" s="3"/>
      <c r="F26" s="3"/>
      <c r="G26" s="3"/>
      <c r="H26" s="3"/>
      <c r="I26" s="3"/>
      <c r="J26" s="4"/>
      <c r="K26" s="27"/>
      <c r="L26" s="23"/>
      <c r="M26" s="24"/>
      <c r="N26" s="24">
        <v>250</v>
      </c>
      <c r="O26" s="24"/>
      <c r="P26" s="24"/>
      <c r="Q26" s="24"/>
      <c r="R26" s="24"/>
      <c r="S26" s="24"/>
      <c r="T26" s="24"/>
      <c r="U26" s="24"/>
      <c r="V26" s="24"/>
      <c r="W26" s="26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7"/>
      <c r="L27" s="23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6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7"/>
      <c r="L28" s="23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13"/>
    </row>
    <row r="29" spans="1:23" ht="15">
      <c r="A29" s="2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27"/>
      <c r="L29" s="23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7"/>
      <c r="L30" s="23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5"/>
    </row>
    <row r="31" spans="1:23" ht="15">
      <c r="A31" s="2" t="s">
        <v>59</v>
      </c>
      <c r="B31" s="3"/>
      <c r="C31" s="3"/>
      <c r="D31" s="3"/>
      <c r="E31" s="3"/>
      <c r="F31" s="3"/>
      <c r="G31" s="3"/>
      <c r="H31" s="3"/>
      <c r="I31" s="3"/>
      <c r="J31" s="4"/>
      <c r="K31" s="27"/>
      <c r="L31" s="23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5"/>
    </row>
    <row r="32" spans="1:23" ht="15">
      <c r="A32" s="2" t="s">
        <v>60</v>
      </c>
      <c r="B32" s="3"/>
      <c r="C32" s="3"/>
      <c r="D32" s="3"/>
      <c r="E32" s="3"/>
      <c r="F32" s="3"/>
      <c r="G32" s="3"/>
      <c r="H32" s="3"/>
      <c r="I32" s="3"/>
      <c r="J32" s="4"/>
      <c r="K32" s="27"/>
      <c r="L32" s="23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5"/>
    </row>
    <row r="33" spans="1:23" ht="15">
      <c r="A33" s="2" t="s">
        <v>61</v>
      </c>
      <c r="B33" s="3"/>
      <c r="C33" s="3"/>
      <c r="D33" s="3"/>
      <c r="E33" s="3"/>
      <c r="F33" s="3"/>
      <c r="G33" s="3"/>
      <c r="H33" s="3"/>
      <c r="I33" s="3"/>
      <c r="J33" s="4"/>
      <c r="K33" s="27"/>
      <c r="L33" s="23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5"/>
    </row>
    <row r="34" spans="1:23" ht="15">
      <c r="A34" s="2" t="s">
        <v>62</v>
      </c>
      <c r="B34" s="3"/>
      <c r="C34" s="3"/>
      <c r="D34" s="3"/>
      <c r="E34" s="3"/>
      <c r="F34" s="3"/>
      <c r="G34" s="3"/>
      <c r="H34" s="3"/>
      <c r="I34" s="3"/>
      <c r="J34" s="4"/>
      <c r="K34" s="27"/>
      <c r="L34" s="23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5"/>
    </row>
    <row r="35" spans="1:23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23"/>
      <c r="L35" s="23"/>
      <c r="M35" s="24"/>
      <c r="N35" s="24">
        <v>250</v>
      </c>
      <c r="O35" s="24"/>
      <c r="P35" s="24"/>
      <c r="Q35" s="24"/>
      <c r="R35" s="24"/>
      <c r="S35" s="24"/>
      <c r="T35" s="24"/>
      <c r="U35" s="24"/>
      <c r="V35" s="24"/>
      <c r="W35" s="25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</f>
        <v>5320.9800000000005</v>
      </c>
      <c r="L36" s="15">
        <f>K36</f>
        <v>5320.9800000000005</v>
      </c>
      <c r="M36" s="15">
        <f>L36</f>
        <v>5320.9800000000005</v>
      </c>
      <c r="N36" s="15">
        <f>N16+N17+N18+N19+N22</f>
        <v>5820.9800000000005</v>
      </c>
      <c r="O36" s="15">
        <f>O16+O17+O18+O19+O21</f>
        <v>5793.3</v>
      </c>
      <c r="P36" s="15">
        <f>O36</f>
        <v>5793.3</v>
      </c>
      <c r="Q36" s="15">
        <f>P36</f>
        <v>5793.3</v>
      </c>
      <c r="R36" s="15"/>
      <c r="S36" s="15"/>
      <c r="T36" s="15"/>
      <c r="U36" s="15"/>
      <c r="V36" s="15"/>
      <c r="W36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2018-09-12T07:12:06Z</dcterms:modified>
  <cp:category/>
  <cp:version/>
  <cp:contentType/>
  <cp:contentStatus/>
</cp:coreProperties>
</file>