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<sst xmlns="http://schemas.openxmlformats.org/spreadsheetml/2006/main" count="110" uniqueCount="67">
  <si>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</si>
  <si>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</si>
  <si>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</si>
  <si>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</si>
  <si>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</si>
  <si>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</si>
  <si>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</si>
  <si>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</si>
  <si>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</si>
  <si>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</si>
  <si>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</si>
  <si>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</si>
  <si>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</si>
  <si>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</si>
  <si>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</si>
  <si>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</si>
  <si>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</si>
  <si>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</si>
  <si>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</si>
  <si>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</si>
  <si>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</si>
  <si>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5 ул. Освобождения за 1 квартал  </t>
  </si>
  <si>
    <t xml:space="preserve">5.начислено за 1 квартал  </t>
  </si>
  <si>
    <t xml:space="preserve">коммунальным услугам жилого дома № 5 ул. Освобождения за 2 квартал  </t>
  </si>
  <si>
    <t xml:space="preserve">5.начислено за 2 квартал </t>
  </si>
  <si>
    <t xml:space="preserve">коммунальным услугам жилого дома № 5 ул. Освобождения за 3 квартал  </t>
  </si>
  <si>
    <t xml:space="preserve">5.начислено за 3 квартал  </t>
  </si>
  <si>
    <t xml:space="preserve">коммунальным услугам жилого дома № 5 ул. Освобождения за 4 квартал  </t>
  </si>
  <si>
    <t xml:space="preserve">5.начислено за 4 квартал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</si>
  <si>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</si>
  <si>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</si>
  <si>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</si>
  <si>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</si>
  <si>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</si>
  <si>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</si>
  <si>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</si>
  <si>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</si>
  <si>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</si>
  <si>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</si>
  <si>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</si>
  <si>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</si>
  <si>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</si>
  <si>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</si>
  <si>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</si>
  <si>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</si>
  <si>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</si>
  <si>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</si>
  <si>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</si>
  <si>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</si>
  <si>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</si>
  <si>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</si>
  <si>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</si>
  <si>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</si>
  <si>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</si>
  <si>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</si>
  <si>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</si>
  <si>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</si>
  <si>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</si>
  <si>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</si>
  <si>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</si>
  <si>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</si>
  <si>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</si>
  <si>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</si>
  <si>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</si>
  <si>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 ул. Освобождения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</si>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</sst>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3">
        <v>1365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804.9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32</v>
      </c>
      <c r="B14" s="7"/>
      <c r="C14" s="7"/>
      <c r="D14" s="7"/>
      <c r="E14" s="7"/>
      <c r="F14" s="7"/>
      <c r="G14" s="7"/>
      <c r="H14" s="7"/>
      <c r="I14" s="3"/>
      <c r="J14" s="4"/>
      <c r="K14" s="16" t="e">
        <f>Лист2!#REF!+Лист2!#REF!+Лист2!#REF!+Лист2!#REF!</f>
        <v>#REF!</v>
      </c>
    </row>
    <row r="15" spans="1:11" ht="1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3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3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804.9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18</v>
      </c>
    </row>
    <row r="24" spans="1:11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16" t="e">
        <f>Лист2!#REF!+Лист2!#REF!+Лист2!#REF!</f>
        <v>#REF!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6" t="e">
        <f>K10</f>
        <v>#REF!</v>
      </c>
    </row>
    <row r="27" spans="1:11" ht="15.75">
      <c r="A27" s="8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K11</f>
        <v>#REF!</v>
      </c>
    </row>
    <row r="28" spans="1:11" ht="15.75">
      <c r="A28" s="8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K12</f>
        <v>#REF!</v>
      </c>
    </row>
    <row r="29" spans="1:11" ht="15.75">
      <c r="A29" s="8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K13</f>
        <v>#REF!</v>
      </c>
    </row>
    <row r="30" spans="1:11" ht="15.75">
      <c r="A30" s="8" t="s">
        <v>32</v>
      </c>
      <c r="B30" s="7"/>
      <c r="C30" s="7"/>
      <c r="D30" s="7"/>
      <c r="E30" s="7"/>
      <c r="F30" s="7"/>
      <c r="G30" s="7"/>
      <c r="H30" s="7"/>
      <c r="I30" s="3"/>
      <c r="J30" s="4"/>
      <c r="K30" s="16" t="e">
        <f>Лист2!#REF!+Лист2!#REF!+Лист2!#REF!+Лист2!#REF!+Лист2!#REF!</f>
        <v>#REF!</v>
      </c>
    </row>
    <row r="31" spans="1:11" ht="15">
      <c r="A31" s="9" t="s">
        <v>9</v>
      </c>
      <c r="B31" s="10"/>
      <c r="C31" s="10"/>
      <c r="D31" s="10"/>
      <c r="E31" s="10"/>
      <c r="F31" s="10"/>
      <c r="G31" s="10"/>
      <c r="H31" s="10"/>
      <c r="I31" s="10"/>
      <c r="J31" s="11"/>
      <c r="K31" s="16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3" t="e">
        <f>K21+K24-K31</f>
        <v>#REF!</v>
      </c>
      <c r="L37" s="17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804.9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18</v>
      </c>
    </row>
    <row r="40" spans="1:11" ht="15">
      <c r="A40" s="2" t="s">
        <v>26</v>
      </c>
      <c r="B40" s="3"/>
      <c r="C40" s="3"/>
      <c r="D40" s="3"/>
      <c r="E40" s="3"/>
      <c r="F40" s="3"/>
      <c r="G40" s="3"/>
      <c r="H40" s="3"/>
      <c r="I40" s="3"/>
      <c r="J40" s="4"/>
      <c r="K40" s="16" t="e">
        <f>Лист2!#REF!*3</f>
        <v>#REF!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6" t="e">
        <f>K26</f>
        <v>#REF!</v>
      </c>
    </row>
    <row r="43" spans="1:11" ht="15.75">
      <c r="A43" s="8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32</v>
      </c>
      <c r="B46" s="7"/>
      <c r="C46" s="7"/>
      <c r="D46" s="7"/>
      <c r="E46" s="7"/>
      <c r="F46" s="7"/>
      <c r="G46" s="7"/>
      <c r="H46" s="7"/>
      <c r="I46" s="3"/>
      <c r="J46" s="4"/>
      <c r="K46" s="16" t="e">
        <f>Лист2!#REF!+Лист2!#REF!+Лист2!#REF!+Лист2!#REF!+Лист2!#REF!</f>
        <v>#REF!</v>
      </c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16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</row>
    <row r="53" spans="1:12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6" t="e">
        <f>K37+K40-K47</f>
        <v>#REF!</v>
      </c>
      <c r="L53" s="17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804.9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18</v>
      </c>
    </row>
    <row r="56" spans="1:11" ht="15">
      <c r="A56" s="2" t="s">
        <v>28</v>
      </c>
      <c r="B56" s="3"/>
      <c r="C56" s="3"/>
      <c r="D56" s="3"/>
      <c r="E56" s="3"/>
      <c r="F56" s="3"/>
      <c r="G56" s="3"/>
      <c r="H56" s="3"/>
      <c r="I56" s="3"/>
      <c r="J56" s="4"/>
      <c r="K56" s="16" t="e">
        <f>Лист2!#REF!*3</f>
        <v>#REF!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6" t="e">
        <f>K42</f>
        <v>#REF!</v>
      </c>
    </row>
    <row r="59" spans="1:11" ht="15.75">
      <c r="A59" s="8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K43</f>
        <v>#REF!</v>
      </c>
    </row>
    <row r="60" spans="1:11" ht="15.75">
      <c r="A60" s="8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K44</f>
        <v>#REF!</v>
      </c>
    </row>
    <row r="61" spans="1:11" ht="15.75">
      <c r="A61" s="8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6" t="e">
        <f>K45</f>
        <v>#REF!</v>
      </c>
    </row>
    <row r="62" spans="1:11" ht="15.75">
      <c r="A62" s="8" t="s">
        <v>32</v>
      </c>
      <c r="B62" s="7"/>
      <c r="C62" s="7"/>
      <c r="D62" s="7"/>
      <c r="E62" s="7"/>
      <c r="F62" s="7"/>
      <c r="G62" s="7"/>
      <c r="H62" s="7"/>
      <c r="I62" s="3"/>
      <c r="J62" s="4"/>
      <c r="K62" s="16" t="e">
        <f>Лист2!#REF!+Лист2!#REF!+Лист2!#REF!</f>
        <v>#REF!</v>
      </c>
    </row>
    <row r="63" spans="1:11" ht="15">
      <c r="A63" s="9" t="s">
        <v>9</v>
      </c>
      <c r="B63" s="10"/>
      <c r="C63" s="10"/>
      <c r="D63" s="10"/>
      <c r="E63" s="10"/>
      <c r="F63" s="10"/>
      <c r="G63" s="10"/>
      <c r="H63" s="10"/>
      <c r="I63" s="10"/>
      <c r="J63" s="11"/>
      <c r="K63" s="16" t="e">
        <f>K58+K59+K60+K61+K62</f>
        <v>#REF!</v>
      </c>
    </row>
    <row r="65" spans="1:11" ht="15">
      <c r="A65" s="2" t="s">
        <v>42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1365</v>
      </c>
    </row>
    <row r="66" spans="1:11" ht="15">
      <c r="A66" s="21" t="s">
        <v>43</v>
      </c>
      <c r="B66" s="12"/>
      <c r="C66" s="12"/>
      <c r="D66" s="12"/>
      <c r="E66" s="12"/>
      <c r="F66" s="12"/>
      <c r="G66" s="12"/>
      <c r="H66" s="12"/>
      <c r="I66" s="12"/>
      <c r="J66" s="4"/>
      <c r="K66" s="16" t="e">
        <f>K56+K40+K24+K8</f>
        <v>#REF!</v>
      </c>
    </row>
    <row r="67" spans="1:11" ht="15">
      <c r="A67" s="22" t="s">
        <v>44</v>
      </c>
      <c r="B67" s="23"/>
      <c r="C67" s="23"/>
      <c r="D67" s="23"/>
      <c r="E67" s="23"/>
      <c r="F67" s="23"/>
      <c r="G67" s="23"/>
      <c r="H67" s="23"/>
      <c r="I67" s="23"/>
      <c r="J67" s="11"/>
      <c r="K67" s="16" t="e">
        <f>K63+K47+K31+K15</f>
        <v>#REF!</v>
      </c>
    </row>
    <row r="68" spans="1:11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2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6" t="e">
        <f>K65+K66-K67</f>
        <v>#REF!</v>
      </c>
      <c r="L69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R32" sqref="R32"/>
    </sheetView>
  </sheetViews>
  <sheetFormatPr defaultColWidth="9.00390625" defaultRowHeight="12.75"/>
  <cols>
    <col min="10" max="10" width="18.125" style="0" customWidth="1"/>
    <col min="22" max="22" width="10.625" style="0" customWidth="1"/>
    <col min="34" max="34" width="18.00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ht="12.75">
      <c r="AI3" s="20" t="s">
        <v>17</v>
      </c>
    </row>
    <row r="4" spans="5:35" ht="12.75">
      <c r="E4" s="19" t="s">
        <v>54</v>
      </c>
      <c r="AI4" s="24" t="s">
        <v>17</v>
      </c>
    </row>
    <row r="6" spans="32:35" ht="12.75">
      <c r="AF6" t="s">
        <v>17</v>
      </c>
      <c r="AI6" s="20"/>
    </row>
    <row r="7" spans="11:23" ht="12.75">
      <c r="K7" t="s">
        <v>49</v>
      </c>
      <c r="L7" t="s">
        <v>50</v>
      </c>
      <c r="M7" t="s">
        <v>51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52</v>
      </c>
      <c r="U7" t="s">
        <v>15</v>
      </c>
      <c r="V7" t="s">
        <v>16</v>
      </c>
      <c r="W7" t="s">
        <v>55</v>
      </c>
    </row>
    <row r="8" spans="1:23" ht="15">
      <c r="A8" s="2" t="s">
        <v>56</v>
      </c>
      <c r="B8" s="3"/>
      <c r="C8" s="3"/>
      <c r="D8" s="3"/>
      <c r="E8" s="3"/>
      <c r="F8" s="3"/>
      <c r="G8" s="3"/>
      <c r="H8" s="3"/>
      <c r="I8" s="3"/>
      <c r="J8" s="4"/>
      <c r="K8" s="13" t="s">
        <v>17</v>
      </c>
      <c r="L8" s="5"/>
      <c r="M8" s="13"/>
      <c r="N8" s="13"/>
      <c r="O8" s="13"/>
      <c r="P8" s="13"/>
      <c r="Q8" s="13"/>
      <c r="R8" s="13"/>
      <c r="S8" s="13"/>
      <c r="T8" s="16"/>
      <c r="U8" s="16"/>
      <c r="V8" s="16"/>
      <c r="W8" s="5"/>
    </row>
    <row r="9" spans="1:23" ht="15">
      <c r="A9" s="2" t="s">
        <v>57</v>
      </c>
      <c r="B9" s="3"/>
      <c r="C9" s="3"/>
      <c r="D9" s="3"/>
      <c r="E9" s="3"/>
      <c r="F9" s="3"/>
      <c r="G9" s="3"/>
      <c r="H9" s="3"/>
      <c r="I9" s="3"/>
      <c r="J9" s="4"/>
      <c r="K9" s="16">
        <v>26964</v>
      </c>
      <c r="L9" s="16">
        <f>K9+K13-K35</f>
        <v>28498.472999999998</v>
      </c>
      <c r="M9" s="16">
        <f>L9+L13-L35</f>
        <v>29759.28</v>
      </c>
      <c r="N9" s="16">
        <f>M9+M13-M35</f>
        <v>31293.752999999997</v>
      </c>
      <c r="O9" s="16">
        <f>N9+N13-N35</f>
        <v>32828.225999999995</v>
      </c>
      <c r="P9" s="16">
        <f>O9+O13-O35</f>
        <v>34088.897</v>
      </c>
      <c r="Q9" s="16">
        <f>P9+P13-P35</f>
        <v>35099.568</v>
      </c>
      <c r="R9" s="16">
        <f>Q9+Q13-Q35</f>
        <v>36360.239</v>
      </c>
      <c r="S9" s="15"/>
      <c r="T9" s="15"/>
      <c r="U9" s="15"/>
      <c r="V9" s="15"/>
      <c r="W9" s="5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3">
        <v>804.9</v>
      </c>
      <c r="L10" s="13">
        <f aca="true" t="shared" si="0" ref="L10:M13">K10</f>
        <v>804.9</v>
      </c>
      <c r="M10" s="13">
        <f t="shared" si="0"/>
        <v>804.9</v>
      </c>
      <c r="N10" s="13">
        <f aca="true" t="shared" si="1" ref="N10:P11">M10</f>
        <v>804.9</v>
      </c>
      <c r="O10" s="13">
        <f t="shared" si="1"/>
        <v>804.9</v>
      </c>
      <c r="P10" s="13">
        <f t="shared" si="1"/>
        <v>804.9</v>
      </c>
      <c r="Q10" s="13">
        <f>P10</f>
        <v>804.9</v>
      </c>
      <c r="R10" s="13">
        <f>Q10</f>
        <v>804.9</v>
      </c>
      <c r="S10" s="15"/>
      <c r="T10" s="15"/>
      <c r="U10" s="15"/>
      <c r="V10" s="15"/>
      <c r="W10" s="5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5">
        <v>18</v>
      </c>
      <c r="L11" s="15">
        <f t="shared" si="0"/>
        <v>18</v>
      </c>
      <c r="M11" s="15">
        <f t="shared" si="0"/>
        <v>18</v>
      </c>
      <c r="N11" s="15">
        <f t="shared" si="1"/>
        <v>18</v>
      </c>
      <c r="O11" s="15">
        <f t="shared" si="1"/>
        <v>18</v>
      </c>
      <c r="P11" s="15">
        <f t="shared" si="1"/>
        <v>18</v>
      </c>
      <c r="Q11" s="15">
        <f>P11</f>
        <v>18</v>
      </c>
      <c r="R11" s="15">
        <f>Q11</f>
        <v>18</v>
      </c>
      <c r="S11" s="15"/>
      <c r="T11" s="15"/>
      <c r="U11" s="15"/>
      <c r="V11" s="15"/>
      <c r="W11" s="5"/>
    </row>
    <row r="12" spans="1:23" ht="15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4">
        <v>9.36</v>
      </c>
      <c r="L12" s="14">
        <f t="shared" si="0"/>
        <v>9.36</v>
      </c>
      <c r="M12" s="14">
        <f t="shared" si="0"/>
        <v>9.36</v>
      </c>
      <c r="N12" s="14">
        <f>M12</f>
        <v>9.36</v>
      </c>
      <c r="O12" s="13">
        <v>10</v>
      </c>
      <c r="P12" s="13">
        <f>O12</f>
        <v>10</v>
      </c>
      <c r="Q12" s="13">
        <f>P12</f>
        <v>10</v>
      </c>
      <c r="R12" s="13">
        <f>Q12</f>
        <v>10</v>
      </c>
      <c r="S12" s="15"/>
      <c r="T12" s="15"/>
      <c r="U12" s="15"/>
      <c r="V12" s="15"/>
      <c r="W12" s="5"/>
    </row>
    <row r="13" spans="1:23" ht="15">
      <c r="A13" s="2" t="s">
        <v>58</v>
      </c>
      <c r="B13" s="3"/>
      <c r="C13" s="3"/>
      <c r="D13" s="3"/>
      <c r="E13" s="3"/>
      <c r="F13" s="3"/>
      <c r="G13" s="3"/>
      <c r="H13" s="3"/>
      <c r="I13" s="3"/>
      <c r="J13" s="4"/>
      <c r="K13" s="16">
        <v>7534</v>
      </c>
      <c r="L13" s="16">
        <f t="shared" si="0"/>
        <v>7534</v>
      </c>
      <c r="M13" s="16">
        <f t="shared" si="0"/>
        <v>7534</v>
      </c>
      <c r="N13" s="16">
        <f>M13</f>
        <v>7534</v>
      </c>
      <c r="O13" s="16">
        <f>O10*O12</f>
        <v>8049</v>
      </c>
      <c r="P13" s="16">
        <f>O13</f>
        <v>8049</v>
      </c>
      <c r="Q13" s="16">
        <f>P13</f>
        <v>8049</v>
      </c>
      <c r="R13" s="16">
        <f>Q13</f>
        <v>8049</v>
      </c>
      <c r="S13" s="16"/>
      <c r="T13" s="16"/>
      <c r="U13" s="16"/>
      <c r="V13" s="15"/>
      <c r="W13" s="5"/>
    </row>
    <row r="14" spans="1:23" ht="15.75">
      <c r="A14" s="2"/>
      <c r="B14" s="7" t="s">
        <v>2</v>
      </c>
      <c r="C14" s="7"/>
      <c r="D14" s="3"/>
      <c r="E14" s="3"/>
      <c r="F14" s="3"/>
      <c r="G14" s="3"/>
      <c r="H14" s="3"/>
      <c r="I14" s="3"/>
      <c r="J14" s="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5" t="s">
        <v>17</v>
      </c>
    </row>
    <row r="15" spans="1:23" ht="15.75">
      <c r="A15" s="8" t="s">
        <v>48</v>
      </c>
      <c r="B15" s="3"/>
      <c r="C15" s="3"/>
      <c r="D15" s="3"/>
      <c r="E15" s="3"/>
      <c r="F15" s="3"/>
      <c r="G15" s="3"/>
      <c r="H15" s="3"/>
      <c r="I15" s="3"/>
      <c r="J15" s="4"/>
      <c r="K15" s="16">
        <f>K10*4.13</f>
        <v>3324.2369999999996</v>
      </c>
      <c r="L15" s="16">
        <f aca="true" t="shared" si="2" ref="L15:M18">K15</f>
        <v>3324.2369999999996</v>
      </c>
      <c r="M15" s="16">
        <f t="shared" si="2"/>
        <v>3324.2369999999996</v>
      </c>
      <c r="N15" s="16">
        <f>M15</f>
        <v>3324.2369999999996</v>
      </c>
      <c r="O15" s="16">
        <f>N15</f>
        <v>3324.2369999999996</v>
      </c>
      <c r="P15" s="16">
        <f>O15</f>
        <v>3324.2369999999996</v>
      </c>
      <c r="Q15" s="16">
        <f>P15</f>
        <v>3324.2369999999996</v>
      </c>
      <c r="R15" s="16">
        <f>Q15</f>
        <v>3324.2369999999996</v>
      </c>
      <c r="S15" s="16"/>
      <c r="T15" s="16"/>
      <c r="U15" s="16"/>
      <c r="V15" s="16"/>
      <c r="W15" s="5"/>
    </row>
    <row r="16" spans="1:23" ht="15.75">
      <c r="A16" s="8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6">
        <f>K10*0.21</f>
        <v>169.029</v>
      </c>
      <c r="L16" s="16">
        <f t="shared" si="2"/>
        <v>169.029</v>
      </c>
      <c r="M16" s="16">
        <f t="shared" si="2"/>
        <v>169.029</v>
      </c>
      <c r="N16" s="16">
        <f>M16</f>
        <v>169.029</v>
      </c>
      <c r="O16" s="16">
        <f>O10*0.7</f>
        <v>563.43</v>
      </c>
      <c r="P16" s="16">
        <f>O16</f>
        <v>563.43</v>
      </c>
      <c r="Q16" s="16">
        <f>P16</f>
        <v>563.43</v>
      </c>
      <c r="R16" s="16">
        <f>Q16</f>
        <v>563.43</v>
      </c>
      <c r="S16" s="16"/>
      <c r="T16" s="16"/>
      <c r="U16" s="16"/>
      <c r="V16" s="16"/>
      <c r="W16" s="5"/>
    </row>
    <row r="17" spans="1:23" ht="15.75">
      <c r="A17" s="8" t="s">
        <v>30</v>
      </c>
      <c r="B17" s="3"/>
      <c r="C17" s="3"/>
      <c r="D17" s="3"/>
      <c r="E17" s="3"/>
      <c r="F17" s="3"/>
      <c r="G17" s="3"/>
      <c r="H17" s="3"/>
      <c r="I17" s="3"/>
      <c r="J17" s="4"/>
      <c r="K17" s="16">
        <f>K10*1.89</f>
        <v>1521.261</v>
      </c>
      <c r="L17" s="16">
        <f t="shared" si="2"/>
        <v>1521.261</v>
      </c>
      <c r="M17" s="16">
        <f t="shared" si="2"/>
        <v>1521.261</v>
      </c>
      <c r="N17" s="16">
        <f>M17</f>
        <v>1521.261</v>
      </c>
      <c r="O17" s="16">
        <f>N17</f>
        <v>1521.261</v>
      </c>
      <c r="P17" s="16">
        <f>O17</f>
        <v>1521.261</v>
      </c>
      <c r="Q17" s="16">
        <f>P17</f>
        <v>1521.261</v>
      </c>
      <c r="R17" s="16">
        <f>Q17</f>
        <v>1521.261</v>
      </c>
      <c r="S17" s="16"/>
      <c r="T17" s="16"/>
      <c r="U17" s="16"/>
      <c r="V17" s="16"/>
      <c r="W17" s="5"/>
    </row>
    <row r="18" spans="1:23" ht="15.75">
      <c r="A18" s="8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6">
        <v>805</v>
      </c>
      <c r="L18" s="16">
        <f t="shared" si="2"/>
        <v>805</v>
      </c>
      <c r="M18" s="16">
        <f t="shared" si="2"/>
        <v>805</v>
      </c>
      <c r="N18" s="16">
        <f>M18</f>
        <v>805</v>
      </c>
      <c r="O18" s="16">
        <f>N18</f>
        <v>805</v>
      </c>
      <c r="P18" s="16">
        <f>O18</f>
        <v>805</v>
      </c>
      <c r="Q18" s="16">
        <f>P18</f>
        <v>805</v>
      </c>
      <c r="R18" s="16">
        <f>Q18</f>
        <v>805</v>
      </c>
      <c r="S18" s="16"/>
      <c r="T18" s="16"/>
      <c r="U18" s="16"/>
      <c r="V18" s="16"/>
      <c r="W18" s="5"/>
    </row>
    <row r="19" spans="1:23" ht="15.75">
      <c r="A19" s="8" t="s">
        <v>33</v>
      </c>
      <c r="B19" s="3"/>
      <c r="C19" s="3"/>
      <c r="D19" s="3"/>
      <c r="E19" s="3"/>
      <c r="F19" s="3"/>
      <c r="G19" s="3"/>
      <c r="H19" s="3"/>
      <c r="I19" s="3"/>
      <c r="J19" s="4"/>
      <c r="K19" s="15">
        <v>0</v>
      </c>
      <c r="L19" s="16">
        <f>0.34*L10</f>
        <v>273.666</v>
      </c>
      <c r="M19" s="16">
        <v>0</v>
      </c>
      <c r="N19" s="16">
        <f>M19</f>
        <v>0</v>
      </c>
      <c r="O19" s="16">
        <f>O10*0.34</f>
        <v>273.666</v>
      </c>
      <c r="P19" s="16">
        <f>O19</f>
        <v>273.666</v>
      </c>
      <c r="Q19" s="16">
        <f>P19</f>
        <v>273.666</v>
      </c>
      <c r="R19" s="16">
        <f>Q19</f>
        <v>273.666</v>
      </c>
      <c r="S19" s="16"/>
      <c r="T19" s="16"/>
      <c r="U19" s="16"/>
      <c r="V19" s="16"/>
      <c r="W19" s="5"/>
    </row>
    <row r="20" spans="1:23" ht="15.75">
      <c r="A20" s="8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15"/>
      <c r="L20" s="16"/>
      <c r="M20" s="16"/>
      <c r="N20" s="16"/>
      <c r="O20" s="16">
        <f>O10*0.15</f>
        <v>120.73499999999999</v>
      </c>
      <c r="P20" s="16">
        <f>O20</f>
        <v>120.73499999999999</v>
      </c>
      <c r="Q20" s="16">
        <f>P20</f>
        <v>120.73499999999999</v>
      </c>
      <c r="R20" s="16">
        <f>Q20</f>
        <v>120.73499999999999</v>
      </c>
      <c r="S20" s="16"/>
      <c r="T20" s="16"/>
      <c r="U20" s="16"/>
      <c r="V20" s="16"/>
      <c r="W20" s="5"/>
    </row>
    <row r="21" spans="1:23" ht="15.75">
      <c r="A21" s="8" t="s">
        <v>66</v>
      </c>
      <c r="B21" s="7"/>
      <c r="C21" s="7"/>
      <c r="D21" s="7"/>
      <c r="E21" s="7"/>
      <c r="F21" s="7"/>
      <c r="G21" s="7"/>
      <c r="H21" s="7"/>
      <c r="I21" s="3"/>
      <c r="J21" s="4"/>
      <c r="K21" s="16">
        <v>180</v>
      </c>
      <c r="L21" s="16">
        <f>K21</f>
        <v>180</v>
      </c>
      <c r="M21" s="16">
        <f>L21</f>
        <v>180</v>
      </c>
      <c r="N21" s="16">
        <f>M21</f>
        <v>180</v>
      </c>
      <c r="O21" s="16">
        <f>N21</f>
        <v>180</v>
      </c>
      <c r="P21" s="16">
        <f>P25+P31</f>
        <v>430</v>
      </c>
      <c r="Q21" s="16">
        <f>P31</f>
        <v>180</v>
      </c>
      <c r="R21" s="16"/>
      <c r="S21" s="16"/>
      <c r="T21" s="16"/>
      <c r="U21" s="16"/>
      <c r="V21" s="16"/>
      <c r="W21" s="5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8"/>
      <c r="L22" s="25"/>
      <c r="M22" s="6"/>
      <c r="N22" s="6"/>
      <c r="O22" s="6"/>
      <c r="P22" s="6"/>
      <c r="Q22" s="6"/>
      <c r="R22" s="6"/>
      <c r="S22" s="6"/>
      <c r="T22" s="6"/>
      <c r="U22" s="6"/>
      <c r="V22" s="6"/>
      <c r="W22" s="27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8"/>
      <c r="L23" s="25"/>
      <c r="M23" s="6"/>
      <c r="N23" s="6"/>
      <c r="O23" s="6"/>
      <c r="P23" s="6"/>
      <c r="Q23" s="6"/>
      <c r="R23" s="6"/>
      <c r="S23" s="6"/>
      <c r="T23" s="6"/>
      <c r="U23" s="6"/>
      <c r="V23" s="6"/>
      <c r="W23" s="27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5"/>
      <c r="L24" s="25"/>
      <c r="M24" s="6"/>
      <c r="N24" s="6"/>
      <c r="O24" s="6"/>
      <c r="P24" s="6"/>
      <c r="Q24" s="6"/>
      <c r="R24" s="6"/>
      <c r="S24" s="6"/>
      <c r="T24" s="6"/>
      <c r="U24" s="6"/>
      <c r="V24" s="6"/>
      <c r="W24" s="27"/>
    </row>
    <row r="25" spans="1:23" ht="15">
      <c r="A25" s="2" t="s">
        <v>59</v>
      </c>
      <c r="B25" s="3"/>
      <c r="C25" s="3"/>
      <c r="D25" s="3"/>
      <c r="E25" s="3"/>
      <c r="F25" s="3"/>
      <c r="G25" s="3"/>
      <c r="H25" s="3"/>
      <c r="I25" s="3"/>
      <c r="J25" s="4"/>
      <c r="K25" s="28"/>
      <c r="L25" s="25"/>
      <c r="M25" s="6"/>
      <c r="N25" s="6"/>
      <c r="O25" s="6"/>
      <c r="P25" s="6">
        <v>250</v>
      </c>
      <c r="Q25" s="6"/>
      <c r="R25" s="6"/>
      <c r="S25" s="6"/>
      <c r="T25" s="6"/>
      <c r="U25" s="6"/>
      <c r="V25" s="6"/>
      <c r="W25" s="27"/>
    </row>
    <row r="26" spans="1:23" ht="15">
      <c r="A26" s="9" t="s">
        <v>6</v>
      </c>
      <c r="B26" s="10"/>
      <c r="C26" s="10"/>
      <c r="D26" s="10"/>
      <c r="E26" s="10"/>
      <c r="F26" s="10"/>
      <c r="G26" s="10"/>
      <c r="H26" s="10"/>
      <c r="I26" s="10"/>
      <c r="J26" s="11"/>
      <c r="K26" s="28"/>
      <c r="L26" s="25"/>
      <c r="M26" s="6"/>
      <c r="N26" s="6"/>
      <c r="O26" s="6"/>
      <c r="P26" s="6"/>
      <c r="Q26" s="6"/>
      <c r="R26" s="6"/>
      <c r="S26" s="6"/>
      <c r="T26" s="6"/>
      <c r="U26" s="6"/>
      <c r="V26" s="6"/>
      <c r="W26" s="27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8"/>
      <c r="L27" s="25"/>
      <c r="M27" s="6"/>
      <c r="N27" s="6"/>
      <c r="O27" s="6"/>
      <c r="P27" s="6"/>
      <c r="Q27" s="6"/>
      <c r="R27" s="6"/>
      <c r="S27" s="6"/>
      <c r="T27" s="6"/>
      <c r="U27" s="6"/>
      <c r="V27" s="6"/>
      <c r="W27" s="14"/>
    </row>
    <row r="28" spans="1:23" ht="15">
      <c r="A28" s="2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28"/>
      <c r="L28" s="25"/>
      <c r="M28" s="6"/>
      <c r="N28" s="6"/>
      <c r="O28" s="6"/>
      <c r="P28" s="6"/>
      <c r="Q28" s="6"/>
      <c r="R28" s="6"/>
      <c r="S28" s="6"/>
      <c r="T28" s="6"/>
      <c r="U28" s="6"/>
      <c r="V28" s="6"/>
      <c r="W28" s="5"/>
    </row>
    <row r="29" spans="1:23" ht="15">
      <c r="A29" s="9" t="s">
        <v>8</v>
      </c>
      <c r="B29" s="10"/>
      <c r="C29" s="10"/>
      <c r="D29" s="10"/>
      <c r="E29" s="10"/>
      <c r="F29" s="10"/>
      <c r="G29" s="10"/>
      <c r="H29" s="10"/>
      <c r="I29" s="10"/>
      <c r="J29" s="11"/>
      <c r="K29" s="28"/>
      <c r="L29" s="25"/>
      <c r="M29" s="6"/>
      <c r="N29" s="6"/>
      <c r="O29" s="6"/>
      <c r="P29" s="6"/>
      <c r="Q29" s="6"/>
      <c r="R29" s="6"/>
      <c r="S29" s="6"/>
      <c r="T29" s="6"/>
      <c r="U29" s="6"/>
      <c r="V29" s="6"/>
      <c r="W29" s="5"/>
    </row>
    <row r="30" spans="1:23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28"/>
      <c r="L30" s="25"/>
      <c r="M30" s="6"/>
      <c r="N30" s="6"/>
      <c r="O30" s="6"/>
      <c r="P30" s="6"/>
      <c r="Q30" s="6"/>
      <c r="R30" s="6"/>
      <c r="S30" s="6"/>
      <c r="T30" s="6"/>
      <c r="U30" s="6"/>
      <c r="V30" s="6"/>
      <c r="W30" s="5"/>
    </row>
    <row r="31" spans="1:23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28">
        <v>180</v>
      </c>
      <c r="L31" s="25">
        <f>K31</f>
        <v>180</v>
      </c>
      <c r="M31" s="6">
        <f>L31</f>
        <v>180</v>
      </c>
      <c r="N31" s="6">
        <f>M31</f>
        <v>180</v>
      </c>
      <c r="O31" s="6">
        <f>N31</f>
        <v>180</v>
      </c>
      <c r="P31" s="6">
        <f>O31</f>
        <v>180</v>
      </c>
      <c r="Q31" s="6">
        <f>P31</f>
        <v>180</v>
      </c>
      <c r="R31" s="6">
        <f>Q31</f>
        <v>180</v>
      </c>
      <c r="S31" s="6"/>
      <c r="T31" s="6"/>
      <c r="U31" s="6"/>
      <c r="V31" s="6"/>
      <c r="W31" s="5"/>
    </row>
    <row r="32" spans="1:23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28"/>
      <c r="L32" s="25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</row>
    <row r="33" spans="1:23" ht="15">
      <c r="A33" s="2" t="s">
        <v>63</v>
      </c>
      <c r="B33" s="3"/>
      <c r="C33" s="3"/>
      <c r="D33" s="3"/>
      <c r="E33" s="3"/>
      <c r="F33" s="3"/>
      <c r="G33" s="3"/>
      <c r="H33" s="3"/>
      <c r="I33" s="3"/>
      <c r="J33" s="4"/>
      <c r="K33" s="28"/>
      <c r="L33" s="25"/>
      <c r="M33" s="6"/>
      <c r="N33" s="6"/>
      <c r="O33" s="6"/>
      <c r="P33" s="6"/>
      <c r="Q33" s="6"/>
      <c r="R33" s="6"/>
      <c r="S33" s="6"/>
      <c r="T33" s="6"/>
      <c r="U33" s="6"/>
      <c r="V33" s="6"/>
      <c r="W33" s="5"/>
    </row>
    <row r="34" spans="1:23" ht="15">
      <c r="A34" s="2" t="s">
        <v>47</v>
      </c>
      <c r="B34" s="3"/>
      <c r="C34" s="3"/>
      <c r="D34" s="3"/>
      <c r="E34" s="3"/>
      <c r="F34" s="3"/>
      <c r="G34" s="3"/>
      <c r="H34" s="3"/>
      <c r="I34" s="3"/>
      <c r="J34" s="4"/>
      <c r="K34" s="25"/>
      <c r="L34" s="25"/>
      <c r="M34" s="6"/>
      <c r="N34" s="6"/>
      <c r="O34" s="6"/>
      <c r="P34" s="6"/>
      <c r="Q34" s="6"/>
      <c r="R34" s="6"/>
      <c r="S34" s="6"/>
      <c r="T34" s="6"/>
      <c r="U34" s="6"/>
      <c r="V34" s="6"/>
      <c r="W34" s="26"/>
    </row>
    <row r="35" spans="1:23" ht="15">
      <c r="A35" s="9" t="s">
        <v>9</v>
      </c>
      <c r="B35" s="10"/>
      <c r="C35" s="10"/>
      <c r="D35" s="10"/>
      <c r="E35" s="10"/>
      <c r="F35" s="10"/>
      <c r="G35" s="10"/>
      <c r="H35" s="10"/>
      <c r="I35" s="10"/>
      <c r="J35" s="11"/>
      <c r="K35" s="16">
        <f>K15+K16+K17+K18+K19+K21</f>
        <v>5999.527</v>
      </c>
      <c r="L35" s="16">
        <f>L15+L16+L17+L18+L19+L21</f>
        <v>6273.193</v>
      </c>
      <c r="M35" s="16">
        <f>K35</f>
        <v>5999.527</v>
      </c>
      <c r="N35" s="16">
        <f>M35</f>
        <v>5999.527</v>
      </c>
      <c r="O35" s="16">
        <f>O15+O16+O17+O18+O19+O20+O21</f>
        <v>6788.329</v>
      </c>
      <c r="P35" s="16">
        <f>P15+P16+P17+P18+P19+P20+P21</f>
        <v>7038.329</v>
      </c>
      <c r="Q35" s="16">
        <f>O35</f>
        <v>6788.329</v>
      </c>
      <c r="R35" s="16"/>
      <c r="S35" s="16"/>
      <c r="T35" s="16"/>
      <c r="U35" s="16"/>
      <c r="V35" s="16"/>
      <c r="W35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2013-09-27T07:10:04Z</cp:lastPrinted>
  <dcterms:created xsi:type="dcterms:W3CDTF">2012-04-11T04:13:08Z</dcterms:created>
  <dcterms:modified xsi:type="dcterms:W3CDTF">2018-09-12T07:14:24Z</dcterms:modified>
  <cp:category/>
  <cp:version/>
  <cp:contentType/>
  <cp:contentStatus/>
</cp:coreProperties>
</file>