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<sst xmlns="http://schemas.openxmlformats.org/spreadsheetml/2006/main" count="108" uniqueCount="68">
  <si>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</si>
  <si>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</si>
  <si>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</si>
  <si>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</si>
  <si>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</si>
  <si>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</si>
  <si>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</si>
  <si>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</si>
  <si>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</si>
  <si>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</si>
  <si>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</si>
  <si>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</si>
  <si>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</si>
  <si>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</si>
  <si>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</si>
  <si>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</si>
  <si>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</si>
  <si>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</si>
  <si>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</si>
  <si>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</si>
  <si>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</si>
  <si>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</si>
  <si>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4 ул. Освобождения за 4 квартал  </t>
  </si>
  <si>
    <t xml:space="preserve">5.начислено за 3 квартал </t>
  </si>
  <si>
    <t xml:space="preserve">коммунальным услугам жилого дома № 4 ул. Освобождения за 3 квартал  </t>
  </si>
  <si>
    <t xml:space="preserve">5.начислено за 2 квартал  </t>
  </si>
  <si>
    <t xml:space="preserve">коммунальным услугам жилого дома № 4 ул. Освобождения за 2 квартал  </t>
  </si>
  <si>
    <t xml:space="preserve">5.начислено за 1 квартал  </t>
  </si>
  <si>
    <t xml:space="preserve">коммунальным услугам жилого дома № 4 ул. Освобождения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</si>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</sst>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48790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3290.3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60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49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3290.3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60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49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3290.3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60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3290.3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60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Лист2!#REF!*2+Лист2!#REF!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49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4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  <c r="N63" s="17"/>
    </row>
    <row r="65" spans="1:11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48790</v>
      </c>
    </row>
    <row r="66" spans="1:11" ht="15">
      <c r="A66" s="20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1" t="s">
        <v>45</v>
      </c>
      <c r="B67" s="22"/>
      <c r="C67" s="22"/>
      <c r="D67" s="22"/>
      <c r="E67" s="22"/>
      <c r="F67" s="22"/>
      <c r="G67" s="22"/>
      <c r="H67" s="22"/>
      <c r="I67" s="22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65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3" t="s">
        <v>17</v>
      </c>
    </row>
    <row r="4" ht="12.75">
      <c r="E4" s="19" t="s">
        <v>55</v>
      </c>
    </row>
    <row r="5" ht="12.75">
      <c r="AI5" s="17"/>
    </row>
    <row r="7" spans="11:23" ht="12.75">
      <c r="K7" t="s">
        <v>50</v>
      </c>
      <c r="L7" t="s">
        <v>51</v>
      </c>
      <c r="M7" t="s">
        <v>52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53</v>
      </c>
      <c r="U7" t="s">
        <v>15</v>
      </c>
      <c r="V7" t="s">
        <v>16</v>
      </c>
      <c r="W7" t="s">
        <v>56</v>
      </c>
    </row>
    <row r="8" spans="1:23" ht="15">
      <c r="A8" s="2" t="s">
        <v>57</v>
      </c>
      <c r="B8" s="3"/>
      <c r="C8" s="3"/>
      <c r="D8" s="3"/>
      <c r="E8" s="3"/>
      <c r="F8" s="3"/>
      <c r="G8" s="3"/>
      <c r="H8" s="3"/>
      <c r="I8" s="3"/>
      <c r="J8" s="4"/>
      <c r="K8" s="12"/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58</v>
      </c>
      <c r="B9" s="3"/>
      <c r="C9" s="3"/>
      <c r="D9" s="3"/>
      <c r="E9" s="3"/>
      <c r="F9" s="3"/>
      <c r="G9" s="3"/>
      <c r="H9" s="3"/>
      <c r="I9" s="3"/>
      <c r="J9" s="4"/>
      <c r="K9" s="15">
        <v>7080</v>
      </c>
      <c r="L9" s="15">
        <f aca="true" t="shared" si="0" ref="L9:Q9">K9+K13-K36</f>
        <v>13312.25</v>
      </c>
      <c r="M9" s="15">
        <f t="shared" si="0"/>
        <v>19477.74</v>
      </c>
      <c r="N9" s="15">
        <f t="shared" si="0"/>
        <v>25601.990000000005</v>
      </c>
      <c r="O9" s="15">
        <f t="shared" si="0"/>
        <v>29229.240000000005</v>
      </c>
      <c r="P9" s="15">
        <f t="shared" si="0"/>
        <v>36066.899999999994</v>
      </c>
      <c r="Q9" s="15">
        <f t="shared" si="0"/>
        <v>42265.56</v>
      </c>
      <c r="R9" s="15">
        <f>Q9+Q13-Q36</f>
        <v>47754.22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5">
        <v>3291</v>
      </c>
      <c r="L10" s="15">
        <f aca="true" t="shared" si="1" ref="L10:M13">K10</f>
        <v>3291</v>
      </c>
      <c r="M10" s="15">
        <f t="shared" si="1"/>
        <v>3291</v>
      </c>
      <c r="N10" s="15">
        <f aca="true" t="shared" si="2" ref="N10:P11">M10</f>
        <v>3291</v>
      </c>
      <c r="O10" s="15">
        <f t="shared" si="2"/>
        <v>3291</v>
      </c>
      <c r="P10" s="15">
        <f t="shared" si="2"/>
        <v>3291</v>
      </c>
      <c r="Q10" s="15">
        <f>P10</f>
        <v>3291</v>
      </c>
      <c r="R10" s="15">
        <f>Q10</f>
        <v>3291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60</v>
      </c>
      <c r="L11" s="14">
        <f t="shared" si="1"/>
        <v>60</v>
      </c>
      <c r="M11" s="14">
        <f t="shared" si="1"/>
        <v>60</v>
      </c>
      <c r="N11" s="14">
        <f t="shared" si="2"/>
        <v>60</v>
      </c>
      <c r="O11" s="14">
        <f t="shared" si="2"/>
        <v>60</v>
      </c>
      <c r="P11" s="14">
        <f t="shared" si="2"/>
        <v>60</v>
      </c>
      <c r="Q11" s="14">
        <f>P11</f>
        <v>60</v>
      </c>
      <c r="R11" s="14">
        <f>Q11</f>
        <v>60</v>
      </c>
      <c r="S11" s="14"/>
      <c r="T11" s="14"/>
      <c r="U11" s="14"/>
      <c r="V11" s="5"/>
      <c r="W11" s="5"/>
    </row>
    <row r="12" spans="1:23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9.84</v>
      </c>
      <c r="L12" s="13">
        <f t="shared" si="1"/>
        <v>9.84</v>
      </c>
      <c r="M12" s="13">
        <f t="shared" si="1"/>
        <v>9.84</v>
      </c>
      <c r="N12" s="13">
        <f>M12</f>
        <v>9.84</v>
      </c>
      <c r="O12" s="14">
        <v>11.51</v>
      </c>
      <c r="P12" s="14">
        <f>O12</f>
        <v>11.51</v>
      </c>
      <c r="Q12" s="14">
        <f>P12</f>
        <v>11.51</v>
      </c>
      <c r="R12" s="14">
        <f>Q12</f>
        <v>11.51</v>
      </c>
      <c r="S12" s="14"/>
      <c r="T12" s="14"/>
      <c r="U12" s="14"/>
      <c r="V12" s="5"/>
      <c r="W12" s="5"/>
    </row>
    <row r="13" spans="1:23" ht="15">
      <c r="A13" s="2" t="s">
        <v>59</v>
      </c>
      <c r="B13" s="3"/>
      <c r="C13" s="3"/>
      <c r="D13" s="3"/>
      <c r="E13" s="3"/>
      <c r="F13" s="3"/>
      <c r="G13" s="3"/>
      <c r="H13" s="3"/>
      <c r="I13" s="3"/>
      <c r="J13" s="4"/>
      <c r="K13" s="15">
        <v>32383</v>
      </c>
      <c r="L13" s="15">
        <f t="shared" si="1"/>
        <v>32383</v>
      </c>
      <c r="M13" s="15">
        <f t="shared" si="1"/>
        <v>32383</v>
      </c>
      <c r="N13" s="15">
        <f>M13</f>
        <v>32383</v>
      </c>
      <c r="O13" s="15">
        <f>O10*O12</f>
        <v>37879.409999999996</v>
      </c>
      <c r="P13" s="15">
        <f>O13</f>
        <v>37879.409999999996</v>
      </c>
      <c r="Q13" s="15">
        <f>P13</f>
        <v>37879.409999999996</v>
      </c>
      <c r="R13" s="15">
        <f>Q13</f>
        <v>37879.409999999996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28"/>
      <c r="L14" s="28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17</v>
      </c>
    </row>
    <row r="15" spans="1:23" ht="15.75">
      <c r="A15" s="7" t="s">
        <v>49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13591.83</v>
      </c>
      <c r="L15" s="15">
        <f aca="true" t="shared" si="3" ref="L15:M18">K15</f>
        <v>13591.83</v>
      </c>
      <c r="M15" s="15">
        <f t="shared" si="3"/>
        <v>13591.83</v>
      </c>
      <c r="N15" s="15">
        <f>M15</f>
        <v>13591.83</v>
      </c>
      <c r="O15" s="15">
        <f>N15</f>
        <v>13591.83</v>
      </c>
      <c r="P15" s="15">
        <f>O15</f>
        <v>13591.83</v>
      </c>
      <c r="Q15" s="15">
        <f>P15</f>
        <v>13591.83</v>
      </c>
      <c r="R15" s="15">
        <f>Q15</f>
        <v>13591.83</v>
      </c>
      <c r="S15" s="25"/>
      <c r="T15" s="25"/>
      <c r="U15" s="25"/>
      <c r="V15" s="25"/>
      <c r="W15" s="5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691.11</v>
      </c>
      <c r="L16" s="15">
        <f t="shared" si="3"/>
        <v>691.11</v>
      </c>
      <c r="M16" s="15">
        <f t="shared" si="3"/>
        <v>691.11</v>
      </c>
      <c r="N16" s="15">
        <f>M16</f>
        <v>691.11</v>
      </c>
      <c r="O16" s="15">
        <f>O10*0.7</f>
        <v>2303.7</v>
      </c>
      <c r="P16" s="15">
        <f aca="true" t="shared" si="4" ref="P16:P21">O16</f>
        <v>2303.7</v>
      </c>
      <c r="Q16" s="15">
        <f aca="true" t="shared" si="5" ref="Q16:Q21">P16</f>
        <v>2303.7</v>
      </c>
      <c r="R16" s="15">
        <f>Q16</f>
        <v>2303.7</v>
      </c>
      <c r="S16" s="25"/>
      <c r="T16" s="25"/>
      <c r="U16" s="25"/>
      <c r="V16" s="25"/>
      <c r="W16" s="5"/>
    </row>
    <row r="17" spans="1:23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K10*1.91</f>
        <v>6285.8099999999995</v>
      </c>
      <c r="L17" s="15">
        <f t="shared" si="3"/>
        <v>6285.8099999999995</v>
      </c>
      <c r="M17" s="15">
        <f t="shared" si="3"/>
        <v>6285.8099999999995</v>
      </c>
      <c r="N17" s="15">
        <f>M17</f>
        <v>6285.8099999999995</v>
      </c>
      <c r="O17" s="15">
        <f>N17</f>
        <v>6285.8099999999995</v>
      </c>
      <c r="P17" s="15">
        <f t="shared" si="4"/>
        <v>6285.8099999999995</v>
      </c>
      <c r="Q17" s="15">
        <f t="shared" si="5"/>
        <v>6285.8099999999995</v>
      </c>
      <c r="R17" s="15">
        <f>Q17</f>
        <v>6285.8099999999995</v>
      </c>
      <c r="S17" s="25"/>
      <c r="T17" s="25"/>
      <c r="U17" s="25"/>
      <c r="V17" s="25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3291</v>
      </c>
      <c r="L18" s="15">
        <f t="shared" si="3"/>
        <v>3291</v>
      </c>
      <c r="M18" s="15">
        <f t="shared" si="3"/>
        <v>3291</v>
      </c>
      <c r="N18" s="15">
        <f>M18</f>
        <v>3291</v>
      </c>
      <c r="O18" s="15">
        <f>N18</f>
        <v>3291</v>
      </c>
      <c r="P18" s="15">
        <f t="shared" si="4"/>
        <v>3291</v>
      </c>
      <c r="Q18" s="15">
        <f t="shared" si="5"/>
        <v>3291</v>
      </c>
      <c r="R18" s="15">
        <f>Q18</f>
        <v>3291</v>
      </c>
      <c r="S18" s="25"/>
      <c r="T18" s="25"/>
      <c r="U18" s="25"/>
      <c r="V18" s="25"/>
      <c r="W18" s="5"/>
    </row>
    <row r="19" spans="1:23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0.36*L10</f>
        <v>1184.76</v>
      </c>
      <c r="M19" s="15">
        <v>0</v>
      </c>
      <c r="N19" s="15">
        <f>M19</f>
        <v>0</v>
      </c>
      <c r="O19" s="15">
        <f>O10*0.36</f>
        <v>1184.76</v>
      </c>
      <c r="P19" s="15">
        <f t="shared" si="4"/>
        <v>1184.76</v>
      </c>
      <c r="Q19" s="15">
        <f t="shared" si="5"/>
        <v>1184.76</v>
      </c>
      <c r="R19" s="15">
        <f>Q19</f>
        <v>1184.76</v>
      </c>
      <c r="S19" s="25"/>
      <c r="T19" s="25"/>
      <c r="U19" s="25"/>
      <c r="V19" s="25"/>
      <c r="W19" s="5"/>
    </row>
    <row r="20" spans="1:23" ht="15.75">
      <c r="A20" s="7" t="s">
        <v>66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493.65</v>
      </c>
      <c r="P20" s="15">
        <f t="shared" si="4"/>
        <v>493.65</v>
      </c>
      <c r="Q20" s="15">
        <f t="shared" si="5"/>
        <v>493.65</v>
      </c>
      <c r="R20" s="15">
        <f>Q20</f>
        <v>493.65</v>
      </c>
      <c r="S20" s="25"/>
      <c r="T20" s="25"/>
      <c r="U20" s="25"/>
      <c r="V20" s="25"/>
      <c r="W20" s="5"/>
    </row>
    <row r="21" spans="1:23" ht="15.75">
      <c r="A21" s="7" t="s">
        <v>67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O10</f>
        <v>3291</v>
      </c>
      <c r="P21" s="15">
        <f t="shared" si="4"/>
        <v>3291</v>
      </c>
      <c r="Q21" s="15">
        <f t="shared" si="5"/>
        <v>3291</v>
      </c>
      <c r="R21" s="15">
        <f>Q21</f>
        <v>3291</v>
      </c>
      <c r="S21" s="25"/>
      <c r="T21" s="25"/>
      <c r="U21" s="25"/>
      <c r="V21" s="25"/>
      <c r="W21" s="5"/>
    </row>
    <row r="22" spans="1:23" ht="15.75">
      <c r="A22" s="7" t="s">
        <v>34</v>
      </c>
      <c r="B22" s="6"/>
      <c r="C22" s="6"/>
      <c r="D22" s="6"/>
      <c r="E22" s="6"/>
      <c r="F22" s="6"/>
      <c r="G22" s="6"/>
      <c r="H22" s="6"/>
      <c r="I22" s="3"/>
      <c r="J22" s="4"/>
      <c r="K22" s="15">
        <f>K26+K32</f>
        <v>2291</v>
      </c>
      <c r="L22" s="15">
        <f>L26+L32</f>
        <v>1173</v>
      </c>
      <c r="M22" s="15">
        <f>M26+M27+M32</f>
        <v>2399</v>
      </c>
      <c r="N22" s="15">
        <f>N26+N32</f>
        <v>4896</v>
      </c>
      <c r="O22" s="15">
        <f>O32</f>
        <v>600</v>
      </c>
      <c r="P22" s="15">
        <f>P26+P32</f>
        <v>1239</v>
      </c>
      <c r="Q22" s="15">
        <f>Q26+Q32</f>
        <v>1949</v>
      </c>
      <c r="R22" s="15"/>
      <c r="S22" s="25"/>
      <c r="T22" s="25"/>
      <c r="U22" s="2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8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7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8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60</v>
      </c>
      <c r="B26" s="3"/>
      <c r="C26" s="3"/>
      <c r="D26" s="3"/>
      <c r="E26" s="3"/>
      <c r="F26" s="3"/>
      <c r="G26" s="3"/>
      <c r="H26" s="3"/>
      <c r="I26" s="3"/>
      <c r="J26" s="4"/>
      <c r="K26" s="28">
        <v>1691</v>
      </c>
      <c r="L26" s="24">
        <v>573</v>
      </c>
      <c r="M26" s="25">
        <v>639</v>
      </c>
      <c r="N26" s="25">
        <f>3657+639</f>
        <v>4296</v>
      </c>
      <c r="O26" s="25"/>
      <c r="P26" s="25">
        <v>639</v>
      </c>
      <c r="Q26" s="25">
        <v>1349</v>
      </c>
      <c r="R26" s="25"/>
      <c r="S26" s="25"/>
      <c r="T26" s="25"/>
      <c r="U26" s="25"/>
      <c r="V26" s="25"/>
      <c r="W26" s="27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8"/>
      <c r="L27" s="24"/>
      <c r="M27" s="25">
        <v>1160</v>
      </c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8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3"/>
    </row>
    <row r="29" spans="1:23" ht="15">
      <c r="A29" s="2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28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8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28"/>
      <c r="L31" s="2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28">
        <v>600</v>
      </c>
      <c r="L32" s="24">
        <f aca="true" t="shared" si="6" ref="L32:Q32">K32</f>
        <v>600</v>
      </c>
      <c r="M32" s="25">
        <f t="shared" si="6"/>
        <v>600</v>
      </c>
      <c r="N32" s="25">
        <f t="shared" si="6"/>
        <v>600</v>
      </c>
      <c r="O32" s="25">
        <f t="shared" si="6"/>
        <v>600</v>
      </c>
      <c r="P32" s="25">
        <f t="shared" si="6"/>
        <v>600</v>
      </c>
      <c r="Q32" s="25">
        <f t="shared" si="6"/>
        <v>600</v>
      </c>
      <c r="R32" s="25">
        <f>Q32</f>
        <v>600</v>
      </c>
      <c r="S32" s="25"/>
      <c r="T32" s="25"/>
      <c r="U32" s="25"/>
      <c r="V32" s="25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8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"/>
    </row>
    <row r="35" spans="1:23" ht="15">
      <c r="A35" s="2" t="s">
        <v>48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K15+K16+K17+K18+K19+K22</f>
        <v>26150.75</v>
      </c>
      <c r="L36" s="15">
        <f>L15+L16+L17+L18+L19+L22</f>
        <v>26217.51</v>
      </c>
      <c r="M36" s="15">
        <f>M15+M16+M17+M18+M19+M22</f>
        <v>26258.75</v>
      </c>
      <c r="N36" s="15">
        <f>N15+N16+N17+N18+N19+N20+N21+N22</f>
        <v>28755.75</v>
      </c>
      <c r="O36" s="15">
        <f>O15+O16+O17+O18+O19+O20+O21+O22</f>
        <v>31041.749999999996</v>
      </c>
      <c r="P36" s="15">
        <f>P15+P16+P17+P18+P19+P20+P21+P22</f>
        <v>31680.749999999996</v>
      </c>
      <c r="Q36" s="15">
        <f>Q15+Q16+Q17+Q18+Q19+Q20+Q21+Q22</f>
        <v>32390.749999999996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2018-09-12T07:15:18Z</dcterms:modified>
  <cp:category/>
  <cp:version/>
  <cp:contentType/>
  <cp:contentStatus/>
</cp:coreProperties>
</file>