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<sst xmlns="http://schemas.openxmlformats.org/spreadsheetml/2006/main" count="112" uniqueCount="68">
  <si>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</si>
  <si>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</si>
  <si>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</si>
  <si>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</si>
  <si>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</si>
  <si>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</si>
  <si>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</si>
  <si>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</si>
  <si>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</si>
  <si>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</si>
  <si>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</si>
  <si>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</si>
  <si>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</si>
  <si>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</si>
  <si>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</si>
  <si>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</si>
  <si>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</si>
  <si>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</si>
  <si>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</si>
  <si>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</si>
  <si>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</si>
  <si>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</si>
  <si>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</si>
  <si>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 ул. Освобождения за 4 квартал  </t>
  </si>
  <si>
    <t xml:space="preserve">5.начислено за 3 квартал </t>
  </si>
  <si>
    <t xml:space="preserve">коммунальным услугам жилого дома № 1 ул. Освобождения за 3 квартал  </t>
  </si>
  <si>
    <t xml:space="preserve">5.начислено за 2 квартал  </t>
  </si>
  <si>
    <t xml:space="preserve">коммунальным услугам жилого дома № 1 ул. Освобождения за 2 квартал </t>
  </si>
  <si>
    <t xml:space="preserve">коммунальным услугам жилого дома № 1 ул. Освобождения за 1 квартал 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</si>
  <si>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</si>
  <si>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</si>
  <si>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</si>
  <si>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</si>
  <si>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</si>
  <si>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</si>
  <si>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</si>
  <si>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</si>
  <si>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</si>
  <si>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</si>
  <si>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</si>
  <si>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</si>
  <si>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</si>
  <si>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</si>
  <si>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</si>
  <si>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</si>
  <si>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</si>
  <si>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</si>
  <si>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</si>
  <si>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</si>
  <si>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</si>
  <si>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</si>
  <si>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</si>
  <si>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</si>
  <si>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</si>
  <si>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</si>
  <si>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</si>
  <si>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</si>
  <si>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</si>
  <si>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</si>
  <si>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</si>
  <si>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</si>
  <si>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</si>
  <si>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</si>
  <si>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  ул. Освобождения   </t>
  </si>
  <si>
    <t>л. Ремонт крыши (март дымоход кв.1)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</si>
  <si>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</si>
  <si>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</si>
  <si>
    <r>
      <t>8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</si>
</sst>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906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1234.8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27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3" ht="15">
      <c r="A21" s="2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  <c r="L21" s="17"/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1234.8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24</v>
      </c>
    </row>
    <row r="24" spans="1:11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32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33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5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1234.8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24</v>
      </c>
    </row>
    <row r="40" spans="1:11" ht="15">
      <c r="A40" s="2" t="s">
        <v>24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32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33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42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1234.8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24</v>
      </c>
    </row>
    <row r="56" spans="1:11" ht="15">
      <c r="A56" s="2" t="s">
        <v>22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32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33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43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906</v>
      </c>
    </row>
    <row r="66" spans="1:12" ht="15">
      <c r="A66" s="20" t="s">
        <v>44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  <c r="L66" s="16"/>
    </row>
    <row r="67" spans="1:11" ht="15">
      <c r="A67" s="21" t="s">
        <v>45</v>
      </c>
      <c r="B67" s="22"/>
      <c r="C67" s="22"/>
      <c r="D67" s="22"/>
      <c r="E67" s="22"/>
      <c r="F67" s="22"/>
      <c r="G67" s="22"/>
      <c r="H67" s="22"/>
      <c r="I67" s="22"/>
      <c r="J67" s="10"/>
      <c r="K67" s="15" t="e">
        <f>K63+K47+K31+K15</f>
        <v>#REF!</v>
      </c>
    </row>
    <row r="68" spans="1:11" ht="15">
      <c r="A68" s="2" t="s">
        <v>46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47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R35" sqref="R35"/>
    </sheetView>
  </sheetViews>
  <sheetFormatPr defaultColWidth="9.00390625" defaultRowHeight="12.75"/>
  <cols>
    <col min="10" max="10" width="18.375" style="0" customWidth="1"/>
    <col min="22" max="22" width="10.00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17" t="s">
        <v>18</v>
      </c>
    </row>
    <row r="6" spans="5:35" ht="12.75">
      <c r="E6" s="19" t="s">
        <v>54</v>
      </c>
      <c r="AI6" s="23" t="s">
        <v>18</v>
      </c>
    </row>
    <row r="8" ht="12.75">
      <c r="AI8" s="17"/>
    </row>
    <row r="9" spans="11:23" ht="12.75">
      <c r="K9" t="s">
        <v>49</v>
      </c>
      <c r="L9" t="s">
        <v>50</v>
      </c>
      <c r="M9" t="s">
        <v>51</v>
      </c>
      <c r="N9" t="s">
        <v>21</v>
      </c>
      <c r="O9" t="s">
        <v>20</v>
      </c>
      <c r="P9" t="s">
        <v>19</v>
      </c>
      <c r="Q9" t="s">
        <v>13</v>
      </c>
      <c r="R9" t="s">
        <v>14</v>
      </c>
      <c r="S9" t="s">
        <v>15</v>
      </c>
      <c r="T9" t="s">
        <v>52</v>
      </c>
      <c r="U9" t="s">
        <v>16</v>
      </c>
      <c r="V9" t="s">
        <v>17</v>
      </c>
      <c r="W9" t="s">
        <v>55</v>
      </c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2" t="s">
        <v>18</v>
      </c>
      <c r="L10" s="5"/>
      <c r="M10" s="12"/>
      <c r="N10" s="12"/>
      <c r="O10" s="12"/>
      <c r="P10" s="12"/>
      <c r="Q10" s="12"/>
      <c r="R10" s="12"/>
      <c r="S10" s="12"/>
      <c r="T10" s="15"/>
      <c r="U10" s="15"/>
      <c r="V10" s="15"/>
      <c r="W10" s="5"/>
    </row>
    <row r="11" spans="1:30" ht="15">
      <c r="A11" s="2" t="s">
        <v>57</v>
      </c>
      <c r="B11" s="3"/>
      <c r="C11" s="3"/>
      <c r="D11" s="3"/>
      <c r="E11" s="3"/>
      <c r="F11" s="3"/>
      <c r="G11" s="3"/>
      <c r="H11" s="3"/>
      <c r="I11" s="3"/>
      <c r="J11" s="4"/>
      <c r="K11" s="15">
        <v>18014</v>
      </c>
      <c r="L11" s="15">
        <f aca="true" t="shared" si="0" ref="L11:Q11">K11+K15-K38</f>
        <v>20971.5</v>
      </c>
      <c r="M11" s="15">
        <f t="shared" si="0"/>
        <v>23249</v>
      </c>
      <c r="N11" s="15">
        <f t="shared" si="0"/>
        <v>24331.5</v>
      </c>
      <c r="O11" s="15">
        <f t="shared" si="0"/>
        <v>27289</v>
      </c>
      <c r="P11" s="15">
        <f t="shared" si="0"/>
        <v>29827.1</v>
      </c>
      <c r="Q11" s="15">
        <f t="shared" si="0"/>
        <v>31745.200000000004</v>
      </c>
      <c r="R11" s="15">
        <f>Q10:Q11+Q15-Q38</f>
        <v>9959.30000000001</v>
      </c>
      <c r="S11" s="14"/>
      <c r="T11" s="14"/>
      <c r="U11" s="14"/>
      <c r="V11" s="14"/>
      <c r="W11" s="14"/>
      <c r="X11" s="19"/>
      <c r="Y11" s="19"/>
      <c r="Z11" s="19"/>
      <c r="AA11" s="19"/>
      <c r="AB11" s="19"/>
      <c r="AC11" s="19"/>
      <c r="AD11" s="19"/>
    </row>
    <row r="12" spans="1:30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2">
        <v>1234.8</v>
      </c>
      <c r="L12" s="12">
        <f aca="true" t="shared" si="1" ref="L12:M15">K12</f>
        <v>1234.8</v>
      </c>
      <c r="M12" s="12">
        <f t="shared" si="1"/>
        <v>1234.8</v>
      </c>
      <c r="N12" s="12">
        <f aca="true" t="shared" si="2" ref="N12:P13">M12</f>
        <v>1234.8</v>
      </c>
      <c r="O12" s="12">
        <f t="shared" si="2"/>
        <v>1234.8</v>
      </c>
      <c r="P12" s="12">
        <f t="shared" si="2"/>
        <v>1234.8</v>
      </c>
      <c r="Q12" s="12">
        <f>P12</f>
        <v>1234.8</v>
      </c>
      <c r="R12" s="12">
        <f>Q12</f>
        <v>1234.8</v>
      </c>
      <c r="S12" s="14"/>
      <c r="T12" s="14"/>
      <c r="U12" s="14"/>
      <c r="V12" s="14"/>
      <c r="W12" s="14"/>
      <c r="X12" s="19"/>
      <c r="Y12" s="19"/>
      <c r="Z12" s="19"/>
      <c r="AA12" s="19"/>
      <c r="AB12" s="19"/>
      <c r="AC12" s="19"/>
      <c r="AD12" s="19"/>
    </row>
    <row r="13" spans="1:30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4">
        <v>24</v>
      </c>
      <c r="L13" s="14">
        <f t="shared" si="1"/>
        <v>24</v>
      </c>
      <c r="M13" s="14">
        <f t="shared" si="1"/>
        <v>24</v>
      </c>
      <c r="N13" s="14">
        <f t="shared" si="2"/>
        <v>24</v>
      </c>
      <c r="O13" s="14">
        <f t="shared" si="2"/>
        <v>24</v>
      </c>
      <c r="P13" s="14">
        <f t="shared" si="2"/>
        <v>24</v>
      </c>
      <c r="Q13" s="14">
        <f>P13</f>
        <v>24</v>
      </c>
      <c r="R13" s="12">
        <f aca="true" t="shared" si="3" ref="R13:R23">Q13</f>
        <v>24</v>
      </c>
      <c r="S13" s="14"/>
      <c r="T13" s="14"/>
      <c r="U13" s="14"/>
      <c r="V13" s="14"/>
      <c r="W13" s="14"/>
      <c r="X13" s="19"/>
      <c r="Y13" s="19"/>
      <c r="Z13" s="19"/>
      <c r="AA13" s="19"/>
      <c r="AB13" s="19"/>
      <c r="AC13" s="19"/>
      <c r="AD13" s="19"/>
    </row>
    <row r="14" spans="1:30" ht="15">
      <c r="A14" s="2" t="s">
        <v>30</v>
      </c>
      <c r="B14" s="3"/>
      <c r="C14" s="3"/>
      <c r="D14" s="3"/>
      <c r="E14" s="3"/>
      <c r="F14" s="3"/>
      <c r="G14" s="3"/>
      <c r="H14" s="3"/>
      <c r="I14" s="3"/>
      <c r="J14" s="4"/>
      <c r="K14" s="13">
        <v>9.84</v>
      </c>
      <c r="L14" s="13">
        <f t="shared" si="1"/>
        <v>9.84</v>
      </c>
      <c r="M14" s="13">
        <f t="shared" si="1"/>
        <v>9.84</v>
      </c>
      <c r="N14" s="13">
        <f>M14</f>
        <v>9.84</v>
      </c>
      <c r="O14" s="14">
        <v>11.51</v>
      </c>
      <c r="P14" s="14">
        <f>O14</f>
        <v>11.51</v>
      </c>
      <c r="Q14" s="14">
        <f>P14</f>
        <v>11.51</v>
      </c>
      <c r="R14" s="12">
        <f t="shared" si="3"/>
        <v>11.51</v>
      </c>
      <c r="S14" s="14"/>
      <c r="T14" s="14"/>
      <c r="U14" s="14"/>
      <c r="V14" s="14"/>
      <c r="W14" s="14"/>
      <c r="X14" s="19"/>
      <c r="Y14" s="19"/>
      <c r="Z14" s="19"/>
      <c r="AA14" s="19"/>
      <c r="AB14" s="19"/>
      <c r="AC14" s="19"/>
      <c r="AD14" s="19"/>
    </row>
    <row r="15" spans="1:30" ht="15">
      <c r="A15" s="2" t="s">
        <v>58</v>
      </c>
      <c r="B15" s="3"/>
      <c r="C15" s="3"/>
      <c r="D15" s="3"/>
      <c r="E15" s="3"/>
      <c r="F15" s="3"/>
      <c r="G15" s="3"/>
      <c r="H15" s="3"/>
      <c r="I15" s="3"/>
      <c r="J15" s="4"/>
      <c r="K15" s="15">
        <v>12150</v>
      </c>
      <c r="L15" s="15">
        <f t="shared" si="1"/>
        <v>12150</v>
      </c>
      <c r="M15" s="15">
        <f t="shared" si="1"/>
        <v>12150</v>
      </c>
      <c r="N15" s="15">
        <f>M15</f>
        <v>12150</v>
      </c>
      <c r="O15" s="15">
        <f>O12*O14</f>
        <v>14212.547999999999</v>
      </c>
      <c r="P15" s="15">
        <f>O15</f>
        <v>14212.547999999999</v>
      </c>
      <c r="Q15" s="15">
        <f>P15</f>
        <v>14212.547999999999</v>
      </c>
      <c r="R15" s="12">
        <f t="shared" si="3"/>
        <v>14212.547999999999</v>
      </c>
      <c r="S15" s="15"/>
      <c r="T15" s="15"/>
      <c r="U15" s="15"/>
      <c r="V15" s="14"/>
      <c r="W15" s="14"/>
      <c r="X15" s="19"/>
      <c r="Y15" s="19"/>
      <c r="Z15" s="19"/>
      <c r="AA15" s="19"/>
      <c r="AB15" s="19"/>
      <c r="AC15" s="19"/>
      <c r="AD15" s="19"/>
    </row>
    <row r="16" spans="1:30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4"/>
      <c r="L16" s="14"/>
      <c r="M16" s="14" t="s">
        <v>18</v>
      </c>
      <c r="N16" s="14"/>
      <c r="O16" s="14"/>
      <c r="P16" s="14"/>
      <c r="Q16" s="14"/>
      <c r="R16" s="12" t="s">
        <v>18</v>
      </c>
      <c r="S16" s="14"/>
      <c r="T16" s="14"/>
      <c r="U16" s="14"/>
      <c r="V16" s="14"/>
      <c r="W16" s="14" t="s">
        <v>18</v>
      </c>
      <c r="X16" s="19"/>
      <c r="Y16" s="19"/>
      <c r="Z16" s="19"/>
      <c r="AA16" s="19"/>
      <c r="AB16" s="19"/>
      <c r="AC16" s="19"/>
      <c r="AD16" s="19"/>
    </row>
    <row r="17" spans="1:30" ht="15.75">
      <c r="A17" s="7" t="s">
        <v>48</v>
      </c>
      <c r="B17" s="3"/>
      <c r="C17" s="3"/>
      <c r="D17" s="3"/>
      <c r="E17" s="3"/>
      <c r="F17" s="3"/>
      <c r="G17" s="3"/>
      <c r="H17" s="3"/>
      <c r="I17" s="3"/>
      <c r="J17" s="4"/>
      <c r="K17" s="15">
        <f>K12*4.13</f>
        <v>5099.723999999999</v>
      </c>
      <c r="L17" s="15">
        <f aca="true" t="shared" si="4" ref="L17:M20">K17</f>
        <v>5099.723999999999</v>
      </c>
      <c r="M17" s="15">
        <f t="shared" si="4"/>
        <v>5099.723999999999</v>
      </c>
      <c r="N17" s="15">
        <f>M17</f>
        <v>5099.723999999999</v>
      </c>
      <c r="O17" s="15">
        <f>N17</f>
        <v>5099.723999999999</v>
      </c>
      <c r="P17" s="15">
        <f>O17</f>
        <v>5099.723999999999</v>
      </c>
      <c r="Q17" s="15">
        <f>P17</f>
        <v>5099.723999999999</v>
      </c>
      <c r="R17" s="15">
        <f t="shared" si="3"/>
        <v>5099.723999999999</v>
      </c>
      <c r="S17" s="15"/>
      <c r="T17" s="15"/>
      <c r="U17" s="15"/>
      <c r="V17" s="15"/>
      <c r="W17" s="14"/>
      <c r="X17" s="19"/>
      <c r="Y17" s="19"/>
      <c r="Z17" s="19"/>
      <c r="AA17" s="19"/>
      <c r="AB17" s="19"/>
      <c r="AC17" s="19"/>
      <c r="AD17" s="19"/>
    </row>
    <row r="18" spans="1:30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K12*0.21</f>
        <v>259.308</v>
      </c>
      <c r="L18" s="15">
        <f t="shared" si="4"/>
        <v>259.308</v>
      </c>
      <c r="M18" s="15">
        <f t="shared" si="4"/>
        <v>259.308</v>
      </c>
      <c r="N18" s="15">
        <f>M18</f>
        <v>259.308</v>
      </c>
      <c r="O18" s="15">
        <f>O12*0.73</f>
        <v>901.404</v>
      </c>
      <c r="P18" s="15">
        <f aca="true" t="shared" si="5" ref="P18:P23">O18</f>
        <v>901.404</v>
      </c>
      <c r="Q18" s="15">
        <f aca="true" t="shared" si="6" ref="Q18:Q23">P18</f>
        <v>901.404</v>
      </c>
      <c r="R18" s="15">
        <f t="shared" si="3"/>
        <v>901.404</v>
      </c>
      <c r="S18" s="15"/>
      <c r="T18" s="15"/>
      <c r="U18" s="15"/>
      <c r="V18" s="15"/>
      <c r="W18" s="14"/>
      <c r="X18" s="19"/>
      <c r="Y18" s="19"/>
      <c r="Z18" s="19"/>
      <c r="AA18" s="19"/>
      <c r="AB18" s="19"/>
      <c r="AC18" s="19"/>
      <c r="AD18" s="19"/>
    </row>
    <row r="19" spans="1:30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f>K12*1.91</f>
        <v>2358.468</v>
      </c>
      <c r="L19" s="15">
        <f t="shared" si="4"/>
        <v>2358.468</v>
      </c>
      <c r="M19" s="15">
        <f t="shared" si="4"/>
        <v>2358.468</v>
      </c>
      <c r="N19" s="15">
        <f>M19</f>
        <v>2358.468</v>
      </c>
      <c r="O19" s="15">
        <f>N19</f>
        <v>2358.468</v>
      </c>
      <c r="P19" s="15">
        <f t="shared" si="5"/>
        <v>2358.468</v>
      </c>
      <c r="Q19" s="15">
        <f t="shared" si="6"/>
        <v>2358.468</v>
      </c>
      <c r="R19" s="15">
        <f t="shared" si="3"/>
        <v>2358.468</v>
      </c>
      <c r="S19" s="15"/>
      <c r="T19" s="15"/>
      <c r="U19" s="15"/>
      <c r="V19" s="15"/>
      <c r="W19" s="14"/>
      <c r="X19" s="19"/>
      <c r="Y19" s="19"/>
      <c r="Z19" s="19"/>
      <c r="AA19" s="19"/>
      <c r="AB19" s="19"/>
      <c r="AC19" s="19"/>
      <c r="AD19" s="19"/>
    </row>
    <row r="20" spans="1:30" ht="15.75">
      <c r="A20" s="7" t="s">
        <v>32</v>
      </c>
      <c r="B20" s="3"/>
      <c r="C20" s="3"/>
      <c r="D20" s="3"/>
      <c r="E20" s="3"/>
      <c r="F20" s="3"/>
      <c r="G20" s="3"/>
      <c r="H20" s="3"/>
      <c r="I20" s="3"/>
      <c r="J20" s="4"/>
      <c r="K20" s="15">
        <v>1235</v>
      </c>
      <c r="L20" s="15">
        <f t="shared" si="4"/>
        <v>1235</v>
      </c>
      <c r="M20" s="15">
        <f t="shared" si="4"/>
        <v>1235</v>
      </c>
      <c r="N20" s="15">
        <f>M20</f>
        <v>1235</v>
      </c>
      <c r="O20" s="15">
        <f>N20</f>
        <v>1235</v>
      </c>
      <c r="P20" s="15">
        <f t="shared" si="5"/>
        <v>1235</v>
      </c>
      <c r="Q20" s="15">
        <f t="shared" si="6"/>
        <v>1235</v>
      </c>
      <c r="R20" s="15">
        <f t="shared" si="3"/>
        <v>1235</v>
      </c>
      <c r="S20" s="15"/>
      <c r="T20" s="15"/>
      <c r="U20" s="15"/>
      <c r="V20" s="15"/>
      <c r="W20" s="14"/>
      <c r="X20" s="19"/>
      <c r="Y20" s="19"/>
      <c r="Z20" s="19"/>
      <c r="AA20" s="19"/>
      <c r="AB20" s="19"/>
      <c r="AC20" s="19"/>
      <c r="AD20" s="19"/>
    </row>
    <row r="21" spans="1:30" ht="15.75">
      <c r="A21" s="7" t="s">
        <v>34</v>
      </c>
      <c r="B21" s="3"/>
      <c r="C21" s="3"/>
      <c r="D21" s="3"/>
      <c r="E21" s="3"/>
      <c r="F21" s="3"/>
      <c r="G21" s="3"/>
      <c r="H21" s="3"/>
      <c r="I21" s="3"/>
      <c r="J21" s="4"/>
      <c r="K21" s="14">
        <v>0</v>
      </c>
      <c r="L21" s="15">
        <f>K21</f>
        <v>0</v>
      </c>
      <c r="M21" s="15">
        <f>L21</f>
        <v>0</v>
      </c>
      <c r="N21" s="15">
        <f>M21</f>
        <v>0</v>
      </c>
      <c r="O21" s="15">
        <f>O12*0.34</f>
        <v>419.832</v>
      </c>
      <c r="P21" s="15">
        <f t="shared" si="5"/>
        <v>419.832</v>
      </c>
      <c r="Q21" s="15">
        <f t="shared" si="6"/>
        <v>419.832</v>
      </c>
      <c r="R21" s="15">
        <f t="shared" si="3"/>
        <v>419.832</v>
      </c>
      <c r="S21" s="15"/>
      <c r="T21" s="15"/>
      <c r="U21" s="15"/>
      <c r="V21" s="15"/>
      <c r="W21" s="14"/>
      <c r="X21" s="19"/>
      <c r="Y21" s="19"/>
      <c r="Z21" s="19"/>
      <c r="AA21" s="19"/>
      <c r="AB21" s="19"/>
      <c r="AC21" s="19"/>
      <c r="AD21" s="19"/>
    </row>
    <row r="22" spans="1:30" ht="15.75">
      <c r="A22" s="7" t="s">
        <v>65</v>
      </c>
      <c r="B22" s="3"/>
      <c r="C22" s="3"/>
      <c r="D22" s="3"/>
      <c r="E22" s="3"/>
      <c r="F22" s="3"/>
      <c r="G22" s="3"/>
      <c r="H22" s="3"/>
      <c r="I22" s="3"/>
      <c r="J22" s="4"/>
      <c r="K22" s="14"/>
      <c r="L22" s="15"/>
      <c r="M22" s="15"/>
      <c r="N22" s="15"/>
      <c r="O22" s="15">
        <f>O12*0.15</f>
        <v>185.22</v>
      </c>
      <c r="P22" s="15">
        <f t="shared" si="5"/>
        <v>185.22</v>
      </c>
      <c r="Q22" s="15">
        <f t="shared" si="6"/>
        <v>185.22</v>
      </c>
      <c r="R22" s="15">
        <f t="shared" si="3"/>
        <v>185.22</v>
      </c>
      <c r="S22" s="15"/>
      <c r="T22" s="15"/>
      <c r="U22" s="15"/>
      <c r="V22" s="15"/>
      <c r="W22" s="14"/>
      <c r="X22" s="19"/>
      <c r="Y22" s="19"/>
      <c r="Z22" s="19"/>
      <c r="AA22" s="19"/>
      <c r="AB22" s="19"/>
      <c r="AC22" s="19"/>
      <c r="AD22" s="19"/>
    </row>
    <row r="23" spans="1:30" ht="15.75">
      <c r="A23" s="7" t="s">
        <v>66</v>
      </c>
      <c r="B23" s="3"/>
      <c r="C23" s="3"/>
      <c r="D23" s="3"/>
      <c r="E23" s="3"/>
      <c r="F23" s="3"/>
      <c r="G23" s="3"/>
      <c r="H23" s="3"/>
      <c r="I23" s="3"/>
      <c r="J23" s="4"/>
      <c r="K23" s="14"/>
      <c r="L23" s="15"/>
      <c r="M23" s="15"/>
      <c r="N23" s="15"/>
      <c r="O23" s="15">
        <f>O12*1</f>
        <v>1234.8</v>
      </c>
      <c r="P23" s="15">
        <f t="shared" si="5"/>
        <v>1234.8</v>
      </c>
      <c r="Q23" s="15">
        <f t="shared" si="6"/>
        <v>1234.8</v>
      </c>
      <c r="R23" s="15">
        <f t="shared" si="3"/>
        <v>1234.8</v>
      </c>
      <c r="S23" s="15"/>
      <c r="T23" s="15"/>
      <c r="U23" s="15"/>
      <c r="V23" s="15"/>
      <c r="W23" s="14"/>
      <c r="X23" s="19"/>
      <c r="Y23" s="19"/>
      <c r="Z23" s="19"/>
      <c r="AA23" s="19"/>
      <c r="AB23" s="19"/>
      <c r="AC23" s="19"/>
      <c r="AD23" s="19"/>
    </row>
    <row r="24" spans="1:30" ht="15.75">
      <c r="A24" s="7" t="s">
        <v>67</v>
      </c>
      <c r="B24" s="6"/>
      <c r="C24" s="6"/>
      <c r="D24" s="6"/>
      <c r="E24" s="6"/>
      <c r="F24" s="6"/>
      <c r="G24" s="6"/>
      <c r="H24" s="6"/>
      <c r="I24" s="3"/>
      <c r="J24" s="4"/>
      <c r="K24" s="15">
        <v>240</v>
      </c>
      <c r="L24" s="15">
        <f>L28+L33+L34</f>
        <v>920</v>
      </c>
      <c r="M24" s="15">
        <f>M34+M35</f>
        <v>2115</v>
      </c>
      <c r="N24" s="15">
        <f>N34</f>
        <v>240</v>
      </c>
      <c r="O24" s="15">
        <f>O34</f>
        <v>240</v>
      </c>
      <c r="P24" s="15">
        <f>P28+P34</f>
        <v>860</v>
      </c>
      <c r="Q24" s="15">
        <f>Q28+Q34+Q35</f>
        <v>24564</v>
      </c>
      <c r="R24" s="15"/>
      <c r="S24" s="15"/>
      <c r="T24" s="15"/>
      <c r="U24" s="15"/>
      <c r="V24" s="15"/>
      <c r="W24" s="14"/>
      <c r="X24" s="19"/>
      <c r="Y24" s="19"/>
      <c r="Z24" s="19"/>
      <c r="AA24" s="19"/>
      <c r="AB24" s="19"/>
      <c r="AC24" s="19"/>
      <c r="AD24" s="19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7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8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7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4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7"/>
    </row>
    <row r="28" spans="1:23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28"/>
      <c r="L28" s="24">
        <f>250+200</f>
        <v>450</v>
      </c>
      <c r="M28" s="25"/>
      <c r="N28" s="25"/>
      <c r="O28" s="25"/>
      <c r="P28" s="25">
        <v>620</v>
      </c>
      <c r="Q28" s="25">
        <f>1768+639</f>
        <v>2407</v>
      </c>
      <c r="R28" s="25"/>
      <c r="S28" s="25"/>
      <c r="T28" s="25"/>
      <c r="U28" s="25"/>
      <c r="V28" s="25"/>
      <c r="W28" s="27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28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7"/>
    </row>
    <row r="30" spans="1:23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8"/>
      <c r="L30" s="2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13"/>
    </row>
    <row r="31" spans="1:23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28"/>
      <c r="L31" s="2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"/>
    </row>
    <row r="32" spans="1:23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28"/>
      <c r="L32" s="2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28"/>
      <c r="L33" s="24">
        <v>230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28">
        <v>240</v>
      </c>
      <c r="L34" s="24">
        <f>K34</f>
        <v>240</v>
      </c>
      <c r="M34" s="25">
        <f>L34</f>
        <v>240</v>
      </c>
      <c r="N34" s="25">
        <v>240</v>
      </c>
      <c r="O34" s="25">
        <f>N34</f>
        <v>240</v>
      </c>
      <c r="P34" s="25">
        <f>O34</f>
        <v>240</v>
      </c>
      <c r="Q34" s="25">
        <f>P34</f>
        <v>240</v>
      </c>
      <c r="R34" s="25">
        <f>Q34</f>
        <v>240</v>
      </c>
      <c r="S34" s="25"/>
      <c r="T34" s="25"/>
      <c r="U34" s="25"/>
      <c r="V34" s="25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24"/>
      <c r="M35" s="25">
        <v>1875</v>
      </c>
      <c r="N35" s="25"/>
      <c r="O35" s="25"/>
      <c r="P35" s="25"/>
      <c r="Q35" s="25">
        <v>21917</v>
      </c>
      <c r="R35" s="25"/>
      <c r="S35" s="25"/>
      <c r="T35" s="25"/>
      <c r="U35" s="25"/>
      <c r="V35" s="25"/>
      <c r="W35" s="5"/>
    </row>
    <row r="36" spans="1:23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28"/>
      <c r="L36" s="2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5"/>
    </row>
    <row r="37" spans="1:23" ht="15">
      <c r="A37" s="2" t="s">
        <v>12</v>
      </c>
      <c r="B37" s="3"/>
      <c r="C37" s="3"/>
      <c r="D37" s="3"/>
      <c r="E37" s="3"/>
      <c r="F37" s="3"/>
      <c r="G37" s="3"/>
      <c r="H37" s="3"/>
      <c r="I37" s="3"/>
      <c r="J37" s="4"/>
      <c r="K37" s="24"/>
      <c r="L37" s="24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</row>
    <row r="38" spans="1:23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5">
        <f>K17+K18+K19+K20+K21+K24</f>
        <v>9192.5</v>
      </c>
      <c r="L38" s="15">
        <f>L17+L18+L19+L20+L21+L24</f>
        <v>9872.5</v>
      </c>
      <c r="M38" s="15">
        <f>M17+M18+M19+M20+M21+M24</f>
        <v>11067.5</v>
      </c>
      <c r="N38" s="15">
        <f>N17+N18+N19+N20+N21+N24</f>
        <v>9192.5</v>
      </c>
      <c r="O38" s="15">
        <f>O17+O18+O19+O20+O21+O22+O23+O24</f>
        <v>11674.447999999997</v>
      </c>
      <c r="P38" s="15">
        <f>P17+P18+P19+P20+P21+P22+P23+P24</f>
        <v>12294.447999999997</v>
      </c>
      <c r="Q38" s="15">
        <f>Q17+Q18+Q19+Q20+Q21+Q22+Q23+Q24</f>
        <v>35998.448</v>
      </c>
      <c r="R38" s="15"/>
      <c r="S38" s="15"/>
      <c r="T38" s="15"/>
      <c r="U38" s="15"/>
      <c r="V38" s="15"/>
      <c r="W3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2013-01-27T22:21:19Z</cp:lastPrinted>
  <dcterms:created xsi:type="dcterms:W3CDTF">2012-04-11T04:13:08Z</dcterms:created>
  <dcterms:modified xsi:type="dcterms:W3CDTF">2018-09-12T07:21:48Z</dcterms:modified>
  <cp:category/>
  <cp:version/>
  <cp:contentType/>
  <cp:contentStatus/>
</cp:coreProperties>
</file>