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<sst xmlns="http://schemas.openxmlformats.org/spreadsheetml/2006/main" count="113" uniqueCount="68">
  <si>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</si>
  <si>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</si>
  <si>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</si>
  <si>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</si>
  <si>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</si>
  <si>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</si>
  <si>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</si>
  <si>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</si>
  <si>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</si>
  <si>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</si>
  <si>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</si>
  <si>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</si>
  <si>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к. Прочие работы  </t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</si>
  <si>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</si>
  <si>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</si>
  <si>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</si>
  <si>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</si>
  <si>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</si>
  <si>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</si>
  <si>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</si>
  <si>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</si>
  <si>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</si>
  <si>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2 ул. Новая за 1 квартал  </t>
  </si>
  <si>
    <t xml:space="preserve">5.начислено за 1 квартал  </t>
  </si>
  <si>
    <t xml:space="preserve">коммунальным услугам жилого дома № 2 ул. Новая за 2 квартал  </t>
  </si>
  <si>
    <t xml:space="preserve">5.начислено за 2 квартал </t>
  </si>
  <si>
    <t xml:space="preserve">коммунальным услугам жилого дома № 2 ул. Новая за 3 квартал  </t>
  </si>
  <si>
    <t xml:space="preserve">5.начислено за 3 квартал  </t>
  </si>
  <si>
    <t xml:space="preserve">коммунальным услугам жилого дома № 2 ул. Новая за 4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</si>
  <si>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</si>
  <si>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</si>
  <si>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</si>
  <si>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</si>
  <si>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</si>
  <si>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</si>
  <si>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</si>
  <si>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</si>
  <si>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</si>
  <si>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</si>
  <si>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</si>
  <si>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</si>
  <si>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</si>
  <si>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</si>
  <si>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</si>
  <si>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</si>
  <si>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</si>
  <si>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</si>
  <si>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</si>
  <si>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</si>
  <si>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</si>
  <si>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</si>
  <si>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</si>
  <si>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</si>
  <si>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</si>
  <si>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</si>
  <si>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</si>
  <si>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</si>
  <si>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</si>
  <si>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</si>
  <si>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</si>
  <si>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</si>
  <si>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</si>
  <si>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</si>
  <si>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</si>
  <si>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  ул. Новая 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</si>
  <si>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</si>
  <si>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</si>
  <si>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нет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</si>
</sst>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0" fillId="0" borderId="4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8">
          <cell r="C398">
            <v>1250.6962025316454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41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35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36</v>
      </c>
      <c r="B5" s="3"/>
      <c r="C5" s="3"/>
      <c r="D5" s="3"/>
      <c r="E5" s="3"/>
      <c r="F5" s="3"/>
      <c r="G5" s="3"/>
      <c r="H5" s="3"/>
      <c r="I5" s="3"/>
      <c r="J5" s="4"/>
      <c r="K5" s="12">
        <v>13310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1250.7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23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33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37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'[1]Лист1'!$C$398</f>
        <v>1250.6962025316454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27</v>
      </c>
    </row>
    <row r="24" spans="1:11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48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31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32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33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39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40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K21+K24-K31</f>
        <v>#REF!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1250.6962025316454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27</v>
      </c>
    </row>
    <row r="40" spans="1:11" ht="15">
      <c r="A40" s="2" t="s">
        <v>27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31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32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33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28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41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2" ht="15">
      <c r="A53" s="2" t="s">
        <v>42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1250.6962025316454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27</v>
      </c>
    </row>
    <row r="56" spans="1:11" ht="15">
      <c r="A56" s="2" t="s">
        <v>29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Лист2!#REF!*3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48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32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33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Лист2!#REF!+Лист2!#REF!</f>
        <v>#REF!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2" ht="15">
      <c r="A65" s="2" t="s">
        <v>43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13310</v>
      </c>
      <c r="L65" s="16"/>
    </row>
    <row r="66" spans="1:11" ht="15">
      <c r="A66" s="19" t="s">
        <v>44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0" t="s">
        <v>45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K63+K47+K31+K15</f>
        <v>#REF!</v>
      </c>
    </row>
    <row r="68" spans="1:11" ht="15">
      <c r="A68" s="2" t="s">
        <v>46</v>
      </c>
      <c r="B68" s="3"/>
      <c r="C68" s="3"/>
      <c r="D68" s="3"/>
      <c r="E68" s="3"/>
      <c r="F68" s="3"/>
      <c r="G68" s="3"/>
      <c r="H68" s="3"/>
      <c r="I68" s="3"/>
      <c r="J68" s="4"/>
      <c r="K68" s="5" t="s">
        <v>18</v>
      </c>
    </row>
    <row r="69" spans="1:11" ht="15">
      <c r="A69" s="2" t="s">
        <v>47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  <row r="70" ht="12.75">
      <c r="K70" t="s">
        <v>18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22" sqref="R22"/>
    </sheetView>
  </sheetViews>
  <sheetFormatPr defaultColWidth="9.00390625" defaultRowHeight="12.75"/>
  <cols>
    <col min="10" max="10" width="18.375" style="0" customWidth="1"/>
    <col min="22" max="22" width="9.875" style="0" customWidth="1"/>
    <col min="34" max="34" width="17.87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16" t="s">
        <v>18</v>
      </c>
    </row>
    <row r="5" spans="5:35" ht="12.75">
      <c r="E5" s="18" t="s">
        <v>54</v>
      </c>
      <c r="AI5" s="23" t="s">
        <v>18</v>
      </c>
    </row>
    <row r="7" ht="12.75">
      <c r="AI7" s="16"/>
    </row>
    <row r="8" spans="11:23" ht="12.75">
      <c r="K8" t="s">
        <v>49</v>
      </c>
      <c r="L8" t="s">
        <v>50</v>
      </c>
      <c r="M8" t="s">
        <v>51</v>
      </c>
      <c r="N8" t="s">
        <v>21</v>
      </c>
      <c r="O8" t="s">
        <v>20</v>
      </c>
      <c r="P8" t="s">
        <v>19</v>
      </c>
      <c r="Q8" t="s">
        <v>13</v>
      </c>
      <c r="R8" t="s">
        <v>14</v>
      </c>
      <c r="S8" t="s">
        <v>15</v>
      </c>
      <c r="T8" t="s">
        <v>52</v>
      </c>
      <c r="U8" t="s">
        <v>16</v>
      </c>
      <c r="V8" t="s">
        <v>17</v>
      </c>
      <c r="W8" t="s">
        <v>55</v>
      </c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2" t="s">
        <v>18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3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5">
        <v>15443</v>
      </c>
      <c r="L10" s="15">
        <f aca="true" t="shared" si="0" ref="L10:Q10">K10+K14-K36</f>
        <v>15769</v>
      </c>
      <c r="M10" s="15">
        <f t="shared" si="0"/>
        <v>17369</v>
      </c>
      <c r="N10" s="15">
        <f t="shared" si="0"/>
        <v>16824</v>
      </c>
      <c r="O10" s="15">
        <f t="shared" si="0"/>
        <v>16279</v>
      </c>
      <c r="P10" s="15">
        <f t="shared" si="0"/>
        <v>18517.531000000003</v>
      </c>
      <c r="Q10" s="15">
        <f t="shared" si="0"/>
        <v>20756.062000000005</v>
      </c>
      <c r="R10" s="15">
        <f>Q10+Q14-Q36</f>
        <v>21099.593000000008</v>
      </c>
      <c r="S10" s="14"/>
      <c r="T10" s="14"/>
      <c r="U10" s="14"/>
      <c r="V10" s="14"/>
      <c r="W10" s="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1250.7</v>
      </c>
      <c r="L11" s="12">
        <f aca="true" t="shared" si="1" ref="L11:M14">K11</f>
        <v>1250.7</v>
      </c>
      <c r="M11" s="12">
        <f t="shared" si="1"/>
        <v>1250.7</v>
      </c>
      <c r="N11" s="12">
        <f aca="true" t="shared" si="2" ref="N11:P12">M11</f>
        <v>1250.7</v>
      </c>
      <c r="O11" s="12">
        <f t="shared" si="2"/>
        <v>1250.7</v>
      </c>
      <c r="P11" s="12">
        <f t="shared" si="2"/>
        <v>1250.7</v>
      </c>
      <c r="Q11" s="12">
        <f>P11</f>
        <v>1250.7</v>
      </c>
      <c r="R11" s="12">
        <f>Q11</f>
        <v>1250.7</v>
      </c>
      <c r="S11" s="14"/>
      <c r="T11" s="14"/>
      <c r="U11" s="14"/>
      <c r="V11" s="14"/>
      <c r="W11" s="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27</v>
      </c>
      <c r="L12" s="14">
        <f t="shared" si="1"/>
        <v>27</v>
      </c>
      <c r="M12" s="14">
        <f t="shared" si="1"/>
        <v>27</v>
      </c>
      <c r="N12" s="14">
        <f t="shared" si="2"/>
        <v>27</v>
      </c>
      <c r="O12" s="14">
        <f t="shared" si="2"/>
        <v>27</v>
      </c>
      <c r="P12" s="14">
        <f t="shared" si="2"/>
        <v>27</v>
      </c>
      <c r="Q12" s="14">
        <f>P12</f>
        <v>27</v>
      </c>
      <c r="R12" s="14">
        <f>Q12</f>
        <v>27</v>
      </c>
      <c r="S12" s="14"/>
      <c r="T12" s="14"/>
      <c r="U12" s="14"/>
      <c r="V12" s="5"/>
      <c r="W12" s="5"/>
    </row>
    <row r="13" spans="1:23" ht="15">
      <c r="A13" s="2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3">
        <v>8.67</v>
      </c>
      <c r="L13" s="13">
        <f t="shared" si="1"/>
        <v>8.67</v>
      </c>
      <c r="M13" s="13">
        <f t="shared" si="1"/>
        <v>8.67</v>
      </c>
      <c r="N13" s="13">
        <f>M13</f>
        <v>8.67</v>
      </c>
      <c r="O13" s="14">
        <v>9.31</v>
      </c>
      <c r="P13" s="14">
        <f>O13</f>
        <v>9.31</v>
      </c>
      <c r="Q13" s="14">
        <f>P13</f>
        <v>9.31</v>
      </c>
      <c r="R13" s="14">
        <f>Q13</f>
        <v>9.31</v>
      </c>
      <c r="S13" s="14"/>
      <c r="T13" s="14"/>
      <c r="U13" s="14"/>
      <c r="V13" s="5"/>
      <c r="W13" s="5"/>
    </row>
    <row r="14" spans="1:23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5">
        <v>10844</v>
      </c>
      <c r="L14" s="15">
        <f t="shared" si="1"/>
        <v>10844</v>
      </c>
      <c r="M14" s="15">
        <f t="shared" si="1"/>
        <v>10844</v>
      </c>
      <c r="N14" s="15">
        <f>M14</f>
        <v>10844</v>
      </c>
      <c r="O14" s="15">
        <f>O11*O13</f>
        <v>11644.017000000002</v>
      </c>
      <c r="P14" s="15">
        <f>O14</f>
        <v>11644.017000000002</v>
      </c>
      <c r="Q14" s="15">
        <f>P14</f>
        <v>11644.017000000002</v>
      </c>
      <c r="R14" s="15">
        <f>Q14</f>
        <v>11644.017000000002</v>
      </c>
      <c r="S14" s="15"/>
      <c r="T14" s="15"/>
      <c r="U14" s="15"/>
      <c r="V14" s="5"/>
      <c r="W14" s="5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 t="s">
        <v>18</v>
      </c>
      <c r="R15" s="14"/>
      <c r="S15" s="14"/>
      <c r="T15" s="14"/>
      <c r="U15" s="14"/>
      <c r="V15" s="5"/>
      <c r="W15" s="5" t="s">
        <v>18</v>
      </c>
    </row>
    <row r="16" spans="1:23" ht="15.75">
      <c r="A16" s="7" t="s">
        <v>48</v>
      </c>
      <c r="B16" s="3"/>
      <c r="C16" s="3"/>
      <c r="D16" s="3"/>
      <c r="E16" s="3"/>
      <c r="F16" s="3"/>
      <c r="G16" s="3"/>
      <c r="H16" s="3"/>
      <c r="I16" s="3"/>
      <c r="J16" s="4"/>
      <c r="K16" s="15">
        <v>5165</v>
      </c>
      <c r="L16" s="15">
        <f aca="true" t="shared" si="3" ref="L16:M19">K16</f>
        <v>5165</v>
      </c>
      <c r="M16" s="15">
        <f t="shared" si="3"/>
        <v>5165</v>
      </c>
      <c r="N16" s="15">
        <f>M16</f>
        <v>5165</v>
      </c>
      <c r="O16" s="15">
        <f>O11*4.13</f>
        <v>5165.391</v>
      </c>
      <c r="P16" s="15">
        <f aca="true" t="shared" si="4" ref="P16:P21">O16</f>
        <v>5165.391</v>
      </c>
      <c r="Q16" s="15">
        <f aca="true" t="shared" si="5" ref="Q16:Q21">P16</f>
        <v>5165.391</v>
      </c>
      <c r="R16" s="15">
        <f>Q16</f>
        <v>5165.391</v>
      </c>
      <c r="S16" s="15"/>
      <c r="T16" s="15"/>
      <c r="U16" s="15"/>
      <c r="V16" s="24"/>
      <c r="W16" s="5"/>
    </row>
    <row r="17" spans="1:2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v>263</v>
      </c>
      <c r="L17" s="15">
        <f t="shared" si="3"/>
        <v>263</v>
      </c>
      <c r="M17" s="15">
        <f t="shared" si="3"/>
        <v>263</v>
      </c>
      <c r="N17" s="15">
        <f>M17</f>
        <v>263</v>
      </c>
      <c r="O17" s="15">
        <f>O11*0.7</f>
        <v>875.49</v>
      </c>
      <c r="P17" s="15">
        <f t="shared" si="4"/>
        <v>875.49</v>
      </c>
      <c r="Q17" s="15">
        <f t="shared" si="5"/>
        <v>875.49</v>
      </c>
      <c r="R17" s="15">
        <f>Q17</f>
        <v>875.49</v>
      </c>
      <c r="S17" s="15"/>
      <c r="T17" s="15"/>
      <c r="U17" s="15"/>
      <c r="V17" s="24"/>
      <c r="W17" s="5"/>
    </row>
    <row r="18" spans="1:23" ht="15.75">
      <c r="A18" s="7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5">
        <v>1926</v>
      </c>
      <c r="L18" s="15">
        <f t="shared" si="3"/>
        <v>1926</v>
      </c>
      <c r="M18" s="15">
        <f t="shared" si="3"/>
        <v>1926</v>
      </c>
      <c r="N18" s="15">
        <f>M18</f>
        <v>1926</v>
      </c>
      <c r="O18" s="15">
        <f>N18</f>
        <v>1926</v>
      </c>
      <c r="P18" s="15">
        <f t="shared" si="4"/>
        <v>1926</v>
      </c>
      <c r="Q18" s="15">
        <f t="shared" si="5"/>
        <v>1926</v>
      </c>
      <c r="R18" s="15">
        <f>Q18</f>
        <v>1926</v>
      </c>
      <c r="S18" s="15"/>
      <c r="T18" s="15"/>
      <c r="U18" s="15"/>
      <c r="V18" s="24"/>
      <c r="W18" s="5"/>
    </row>
    <row r="19" spans="1:23" ht="15.75">
      <c r="A19" s="7" t="s">
        <v>32</v>
      </c>
      <c r="B19" s="3"/>
      <c r="C19" s="3"/>
      <c r="D19" s="3"/>
      <c r="E19" s="3"/>
      <c r="F19" s="3"/>
      <c r="G19" s="3"/>
      <c r="H19" s="3"/>
      <c r="I19" s="3"/>
      <c r="J19" s="4"/>
      <c r="K19" s="15">
        <v>1251</v>
      </c>
      <c r="L19" s="15">
        <f t="shared" si="3"/>
        <v>1251</v>
      </c>
      <c r="M19" s="15">
        <f t="shared" si="3"/>
        <v>1251</v>
      </c>
      <c r="N19" s="15">
        <f>M19</f>
        <v>1251</v>
      </c>
      <c r="O19" s="15">
        <f>N19</f>
        <v>1251</v>
      </c>
      <c r="P19" s="15">
        <f t="shared" si="4"/>
        <v>1251</v>
      </c>
      <c r="Q19" s="15">
        <f t="shared" si="5"/>
        <v>1251</v>
      </c>
      <c r="R19" s="15">
        <f>Q19</f>
        <v>1251</v>
      </c>
      <c r="S19" s="15"/>
      <c r="T19" s="15"/>
      <c r="U19" s="15"/>
      <c r="V19" s="24"/>
      <c r="W19" s="5"/>
    </row>
    <row r="20" spans="1:23" ht="15.75">
      <c r="A20" s="7" t="s">
        <v>34</v>
      </c>
      <c r="B20" s="3"/>
      <c r="C20" s="3"/>
      <c r="D20" s="3"/>
      <c r="E20" s="3"/>
      <c r="F20" s="3"/>
      <c r="G20" s="3"/>
      <c r="H20" s="3"/>
      <c r="I20" s="3"/>
      <c r="J20" s="4"/>
      <c r="K20" s="28" t="s">
        <v>67</v>
      </c>
      <c r="L20" s="29" t="str">
        <f>K20</f>
        <v>нет</v>
      </c>
      <c r="M20" s="29" t="str">
        <f>L20</f>
        <v>нет</v>
      </c>
      <c r="N20" s="29" t="str">
        <f>M20</f>
        <v>нет</v>
      </c>
      <c r="O20" s="29" t="str">
        <f>N20</f>
        <v>нет</v>
      </c>
      <c r="P20" s="29" t="str">
        <f t="shared" si="4"/>
        <v>нет</v>
      </c>
      <c r="Q20" s="29" t="str">
        <f t="shared" si="5"/>
        <v>нет</v>
      </c>
      <c r="R20" s="29" t="str">
        <f>Q20</f>
        <v>нет</v>
      </c>
      <c r="S20" s="15"/>
      <c r="T20" s="15"/>
      <c r="U20" s="15"/>
      <c r="V20" s="24"/>
      <c r="W20" s="5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O11*0.15</f>
        <v>187.605</v>
      </c>
      <c r="P21" s="15">
        <f t="shared" si="4"/>
        <v>187.605</v>
      </c>
      <c r="Q21" s="15">
        <f t="shared" si="5"/>
        <v>187.605</v>
      </c>
      <c r="R21" s="15">
        <f>Q21</f>
        <v>187.605</v>
      </c>
      <c r="S21" s="15"/>
      <c r="T21" s="15"/>
      <c r="U21" s="15"/>
      <c r="V21" s="24"/>
      <c r="W21" s="5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15">
        <v>1913</v>
      </c>
      <c r="L22" s="15">
        <f>L26</f>
        <v>639</v>
      </c>
      <c r="M22" s="15">
        <f>M27</f>
        <v>2784</v>
      </c>
      <c r="N22" s="15">
        <f>N27</f>
        <v>2784</v>
      </c>
      <c r="O22" s="15"/>
      <c r="P22" s="15"/>
      <c r="Q22" s="15">
        <f>Q26+Q34</f>
        <v>1895</v>
      </c>
      <c r="R22" s="15"/>
      <c r="S22" s="15"/>
      <c r="T22" s="15"/>
      <c r="U22" s="15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7">
        <v>1913</v>
      </c>
      <c r="L23" s="22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6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2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2"/>
      <c r="L25" s="22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7"/>
      <c r="L26" s="22">
        <v>639</v>
      </c>
      <c r="M26" s="24"/>
      <c r="N26" s="24"/>
      <c r="O26" s="24"/>
      <c r="P26" s="24"/>
      <c r="Q26" s="24">
        <v>620</v>
      </c>
      <c r="R26" s="24"/>
      <c r="S26" s="24"/>
      <c r="T26" s="24"/>
      <c r="U26" s="24"/>
      <c r="V26" s="24"/>
      <c r="W26" s="26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7"/>
      <c r="L27" s="22"/>
      <c r="M27" s="24">
        <v>2784</v>
      </c>
      <c r="N27" s="24">
        <v>2784</v>
      </c>
      <c r="O27" s="24"/>
      <c r="P27" s="24"/>
      <c r="Q27" s="24"/>
      <c r="R27" s="24"/>
      <c r="S27" s="24"/>
      <c r="T27" s="24"/>
      <c r="U27" s="24"/>
      <c r="V27" s="24"/>
      <c r="W27" s="26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7"/>
      <c r="L28" s="22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13"/>
    </row>
    <row r="29" spans="1:23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7"/>
      <c r="L29" s="22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7"/>
      <c r="L30" s="22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22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7"/>
      <c r="L32" s="22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7"/>
      <c r="L33" s="22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2"/>
      <c r="M34" s="24"/>
      <c r="N34" s="24"/>
      <c r="O34" s="24"/>
      <c r="P34" s="24"/>
      <c r="Q34" s="24">
        <v>1275</v>
      </c>
      <c r="R34" s="24"/>
      <c r="S34" s="24"/>
      <c r="T34" s="24"/>
      <c r="U34" s="24"/>
      <c r="V34" s="24"/>
      <c r="W34" s="5"/>
    </row>
    <row r="35" spans="1:23" ht="15">
      <c r="A35" s="2" t="s">
        <v>12</v>
      </c>
      <c r="B35" s="3"/>
      <c r="C35" s="3"/>
      <c r="D35" s="3"/>
      <c r="E35" s="3"/>
      <c r="F35" s="3"/>
      <c r="G35" s="3"/>
      <c r="H35" s="3"/>
      <c r="I35" s="3"/>
      <c r="J35" s="4"/>
      <c r="K35" s="22"/>
      <c r="L35" s="22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5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K16+K17+K18+K19+K22</f>
        <v>10518</v>
      </c>
      <c r="L36" s="15">
        <f>L16+L17+L18+L19+L22</f>
        <v>9244</v>
      </c>
      <c r="M36" s="15">
        <f>M16+M17+M18+M19+M22</f>
        <v>11389</v>
      </c>
      <c r="N36" s="15">
        <f>N16+N17+N18+N19+N22</f>
        <v>11389</v>
      </c>
      <c r="O36" s="15">
        <f>O16+O17+O18+O19+O21</f>
        <v>9405.485999999999</v>
      </c>
      <c r="P36" s="15">
        <f>O36</f>
        <v>9405.485999999999</v>
      </c>
      <c r="Q36" s="15">
        <f>Q16+Q17+Q18+Q19+Q21+Q22</f>
        <v>11300.485999999999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2015-05-25T06:57:53Z</cp:lastPrinted>
  <dcterms:created xsi:type="dcterms:W3CDTF">2012-04-11T04:13:08Z</dcterms:created>
  <dcterms:modified xsi:type="dcterms:W3CDTF">2018-09-12T08:04:11Z</dcterms:modified>
  <cp:category/>
  <cp:version/>
  <cp:contentType/>
  <cp:contentStatus/>
</cp:coreProperties>
</file>