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<sst xmlns="http://schemas.openxmlformats.org/spreadsheetml/2006/main" count="110" uniqueCount="67">
  <si>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</si>
  <si>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</si>
  <si>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</si>
  <si>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</si>
  <si>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</si>
  <si>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</si>
  <si>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</si>
  <si>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</si>
  <si>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</si>
  <si>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</si>
  <si>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</si>
  <si>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</si>
  <si>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</si>
  <si>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</si>
  <si>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</si>
  <si>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</si>
  <si>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</si>
  <si>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к. Прочие работы  </t>
  </si>
  <si>
    <t xml:space="preserve"> </t>
  </si>
  <si>
    <t>июнь</t>
  </si>
  <si>
    <t>май</t>
  </si>
  <si>
    <t>апрель</t>
  </si>
  <si>
    <t xml:space="preserve">5. Тариф </t>
  </si>
  <si>
    <t xml:space="preserve">5.начислено за 4 квартал  </t>
  </si>
  <si>
    <t xml:space="preserve">коммунальным услугам жилого дома № 8 ул. Мира за 4 квартал  </t>
  </si>
  <si>
    <t xml:space="preserve">5.начислено за 3 квартал  </t>
  </si>
  <si>
    <t xml:space="preserve">коммунальным услугам жилого дома № 8 ул. Мира за 3 квартал  </t>
  </si>
  <si>
    <t xml:space="preserve">5.начислено за 2 квартал  </t>
  </si>
  <si>
    <t xml:space="preserve">коммунальным услугам жилого дома № 8 ул. Мира за 2 квартал  </t>
  </si>
  <si>
    <t xml:space="preserve">коммунальным услугам жилого дома № 8 ул. Мира за 1 квартал  </t>
  </si>
  <si>
    <t xml:space="preserve">5.начислено за 1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</si>
  <si>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</si>
  <si>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</si>
  <si>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</si>
  <si>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</si>
  <si>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</si>
  <si>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</si>
  <si>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</si>
  <si>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</si>
  <si>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</si>
  <si>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</si>
  <si>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</si>
  <si>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</si>
  <si>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</si>
  <si>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</si>
  <si>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</si>
  <si>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</si>
  <si>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</si>
  <si>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</si>
  <si>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</si>
  <si>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</si>
  <si>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</si>
  <si>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</si>
  <si>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</si>
  <si>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</si>
  <si>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</si>
  <si>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</si>
  <si>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</si>
  <si>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</si>
  <si>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</si>
  <si>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</si>
  <si>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</si>
  <si>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</si>
  <si>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8 ул. Мира   </t>
  </si>
  <si>
    <t>г. Электрические сети  (светильники)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</si>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</sst>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4">
          <cell r="C384">
            <v>468.84955752212386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8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35</v>
      </c>
      <c r="B4" s="3"/>
      <c r="C4" s="3"/>
      <c r="D4" s="3"/>
      <c r="E4" s="3"/>
      <c r="F4" s="3"/>
      <c r="G4" s="3"/>
      <c r="H4" s="3"/>
      <c r="I4" s="3"/>
      <c r="J4" s="4"/>
      <c r="K4" s="12">
        <v>-9560</v>
      </c>
    </row>
    <row r="5" spans="1:11" ht="15">
      <c r="A5" s="2" t="s">
        <v>36</v>
      </c>
      <c r="B5" s="3"/>
      <c r="C5" s="3"/>
      <c r="D5" s="3"/>
      <c r="E5" s="3"/>
      <c r="F5" s="3"/>
      <c r="G5" s="3"/>
      <c r="H5" s="3"/>
      <c r="I5" s="3"/>
      <c r="J5" s="4"/>
      <c r="K5" s="12" t="s">
        <v>18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468.85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</row>
    <row r="8" spans="1:11" ht="15">
      <c r="A8" s="2" t="s">
        <v>30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33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28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37</v>
      </c>
      <c r="B20" s="3"/>
      <c r="C20" s="3"/>
      <c r="D20" s="3"/>
      <c r="E20" s="3"/>
      <c r="F20" s="3"/>
      <c r="G20" s="3"/>
      <c r="H20" s="3"/>
      <c r="I20" s="3"/>
      <c r="J20" s="4"/>
      <c r="K20" s="12" t="e">
        <f>K4+K8-K15</f>
        <v>#REF!</v>
      </c>
      <c r="L20" s="16"/>
    </row>
    <row r="21" spans="1:11" ht="15">
      <c r="A21" s="2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'[1]Лист1'!$C$384</f>
        <v>468.84955752212386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12</v>
      </c>
    </row>
    <row r="24" spans="1:11" ht="15">
      <c r="A24" s="2" t="s">
        <v>27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48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31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32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33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26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39</v>
      </c>
      <c r="B36" s="3"/>
      <c r="C36" s="3"/>
      <c r="D36" s="3"/>
      <c r="E36" s="3"/>
      <c r="F36" s="3"/>
      <c r="G36" s="3"/>
      <c r="H36" s="3"/>
      <c r="I36" s="3"/>
      <c r="J36" s="4"/>
      <c r="K36" s="12" t="e">
        <f>K20+K24-K31</f>
        <v>#REF!</v>
      </c>
      <c r="L36" s="16"/>
    </row>
    <row r="37" spans="1:12" ht="15">
      <c r="A37" s="2" t="s">
        <v>40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468.84955752212386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v>12</v>
      </c>
    </row>
    <row r="40" spans="1:11" ht="15">
      <c r="A40" s="2" t="s">
        <v>25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K24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31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32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33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24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41</v>
      </c>
      <c r="B52" s="3"/>
      <c r="C52" s="3"/>
      <c r="D52" s="3"/>
      <c r="E52" s="3"/>
      <c r="F52" s="3"/>
      <c r="G52" s="3"/>
      <c r="H52" s="3"/>
      <c r="I52" s="3"/>
      <c r="J52" s="4"/>
      <c r="K52" s="15" t="e">
        <f>K36+K40-K47</f>
        <v>#REF!</v>
      </c>
      <c r="L52" s="16"/>
    </row>
    <row r="53" spans="1:12" ht="15">
      <c r="A53" s="2" t="s">
        <v>42</v>
      </c>
      <c r="B53" s="3"/>
      <c r="C53" s="3"/>
      <c r="D53" s="3"/>
      <c r="E53" s="3"/>
      <c r="F53" s="3"/>
      <c r="G53" s="3"/>
      <c r="H53" s="3"/>
      <c r="I53" s="3"/>
      <c r="J53" s="4"/>
      <c r="K53" s="15"/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468.84955752212386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12</v>
      </c>
    </row>
    <row r="56" spans="1:11" ht="15">
      <c r="A56" s="2" t="s">
        <v>23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Лист2!#REF!+Лист2!#REF!*2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48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32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33</v>
      </c>
      <c r="B62" s="6"/>
      <c r="C62" s="6"/>
      <c r="D62" s="6"/>
      <c r="E62" s="6"/>
      <c r="F62" s="6"/>
      <c r="G62" s="6"/>
      <c r="H62" s="6"/>
      <c r="I62" s="3"/>
      <c r="J62" s="4"/>
      <c r="K62" s="15">
        <v>0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2" ht="15">
      <c r="A65" s="2" t="s">
        <v>43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-9560</v>
      </c>
      <c r="L65" s="16"/>
    </row>
    <row r="66" spans="1:11" ht="15">
      <c r="A66" s="18" t="s">
        <v>44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19" t="s">
        <v>45</v>
      </c>
      <c r="B67" s="20"/>
      <c r="C67" s="20"/>
      <c r="D67" s="20"/>
      <c r="E67" s="20"/>
      <c r="F67" s="20"/>
      <c r="G67" s="20"/>
      <c r="H67" s="20"/>
      <c r="I67" s="20"/>
      <c r="J67" s="10"/>
      <c r="K67" s="15" t="e">
        <f>K63+K47+K31+K15</f>
        <v>#REF!</v>
      </c>
    </row>
    <row r="68" spans="1:11" ht="15">
      <c r="A68" s="2" t="s">
        <v>46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18</v>
      </c>
    </row>
    <row r="69" spans="1:11" ht="15">
      <c r="A69" s="2" t="s">
        <v>47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22" sqref="R22"/>
    </sheetView>
  </sheetViews>
  <sheetFormatPr defaultColWidth="9.00390625" defaultRowHeight="12.75"/>
  <cols>
    <col min="10" max="10" width="17.25390625" style="0" customWidth="1"/>
    <col min="22" max="22" width="8.7539062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2" t="s">
        <v>18</v>
      </c>
    </row>
    <row r="5" spans="5:32" ht="12.75">
      <c r="E5" s="17" t="s">
        <v>54</v>
      </c>
      <c r="AF5" s="21"/>
    </row>
    <row r="8" spans="11:23" ht="12.75">
      <c r="K8" t="s">
        <v>49</v>
      </c>
      <c r="L8" t="s">
        <v>50</v>
      </c>
      <c r="M8" t="s">
        <v>51</v>
      </c>
      <c r="N8" t="s">
        <v>21</v>
      </c>
      <c r="O8" t="s">
        <v>20</v>
      </c>
      <c r="P8" t="s">
        <v>19</v>
      </c>
      <c r="Q8" t="s">
        <v>12</v>
      </c>
      <c r="R8" t="s">
        <v>13</v>
      </c>
      <c r="S8" t="s">
        <v>14</v>
      </c>
      <c r="T8" t="s">
        <v>52</v>
      </c>
      <c r="U8" t="s">
        <v>15</v>
      </c>
      <c r="V8" t="s">
        <v>16</v>
      </c>
      <c r="W8" t="s">
        <v>55</v>
      </c>
    </row>
    <row r="9" spans="1:23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2" t="s">
        <v>18</v>
      </c>
      <c r="L9" s="5"/>
      <c r="M9" s="12"/>
      <c r="N9" s="15">
        <f>M10+M14-M36</f>
        <v>-2985.312000000001</v>
      </c>
      <c r="O9" s="15">
        <f>N9+N14-N36</f>
        <v>-1982.416000000001</v>
      </c>
      <c r="P9" s="15">
        <f>O9+O14-O36</f>
        <v>-1139.684000000001</v>
      </c>
      <c r="Q9" s="15">
        <f>P9+P14-P36</f>
        <v>-296.95200000000114</v>
      </c>
      <c r="R9" s="12"/>
      <c r="S9" s="12"/>
      <c r="T9" s="15"/>
      <c r="U9" s="15"/>
      <c r="V9" s="15"/>
      <c r="W9" s="5"/>
    </row>
    <row r="10" spans="1:23" ht="15">
      <c r="A10" s="2" t="s">
        <v>57</v>
      </c>
      <c r="B10" s="3"/>
      <c r="C10" s="3"/>
      <c r="D10" s="3"/>
      <c r="E10" s="3"/>
      <c r="F10" s="3"/>
      <c r="G10" s="3"/>
      <c r="H10" s="3"/>
      <c r="I10" s="3"/>
      <c r="J10" s="4"/>
      <c r="K10" s="15">
        <v>1109</v>
      </c>
      <c r="L10" s="15">
        <f>K10+K14-K36</f>
        <v>2111.8959999999997</v>
      </c>
      <c r="M10" s="15">
        <f>L10+L14-L36</f>
        <v>53.79199999999946</v>
      </c>
      <c r="N10" s="15"/>
      <c r="O10" s="14"/>
      <c r="P10" s="14"/>
      <c r="Q10" s="12"/>
      <c r="R10" s="12"/>
      <c r="S10" s="14"/>
      <c r="T10" s="14"/>
      <c r="U10" s="14"/>
      <c r="V10" s="14"/>
      <c r="W10" s="5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470.8</v>
      </c>
      <c r="L11" s="12">
        <f aca="true" t="shared" si="0" ref="L11:M14">K11</f>
        <v>470.8</v>
      </c>
      <c r="M11" s="12">
        <f t="shared" si="0"/>
        <v>470.8</v>
      </c>
      <c r="N11" s="12">
        <f aca="true" t="shared" si="1" ref="N11:P12">M11</f>
        <v>470.8</v>
      </c>
      <c r="O11" s="12">
        <f t="shared" si="1"/>
        <v>470.8</v>
      </c>
      <c r="P11" s="12">
        <f t="shared" si="1"/>
        <v>470.8</v>
      </c>
      <c r="Q11" s="12">
        <f>P11</f>
        <v>470.8</v>
      </c>
      <c r="R11" s="15">
        <f>Q9+Q14-Q36</f>
        <v>545.7799999999988</v>
      </c>
      <c r="S11" s="14"/>
      <c r="T11" s="14"/>
      <c r="U11" s="14"/>
      <c r="V11" s="14"/>
      <c r="W11" s="5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12</v>
      </c>
      <c r="L12" s="14">
        <f t="shared" si="0"/>
        <v>12</v>
      </c>
      <c r="M12" s="14">
        <f t="shared" si="0"/>
        <v>12</v>
      </c>
      <c r="N12" s="14">
        <f t="shared" si="1"/>
        <v>12</v>
      </c>
      <c r="O12" s="14">
        <f t="shared" si="1"/>
        <v>12</v>
      </c>
      <c r="P12" s="14">
        <f t="shared" si="1"/>
        <v>12</v>
      </c>
      <c r="Q12" s="14">
        <f>P12</f>
        <v>12</v>
      </c>
      <c r="R12" s="14">
        <f>Q12</f>
        <v>12</v>
      </c>
      <c r="S12" s="14"/>
      <c r="T12" s="14"/>
      <c r="U12" s="14"/>
      <c r="V12" s="5"/>
      <c r="W12" s="5"/>
    </row>
    <row r="13" spans="1:23" ht="15">
      <c r="A13" s="2" t="s">
        <v>22</v>
      </c>
      <c r="B13" s="3"/>
      <c r="C13" s="3"/>
      <c r="D13" s="3"/>
      <c r="E13" s="3"/>
      <c r="F13" s="3"/>
      <c r="G13" s="3"/>
      <c r="H13" s="3"/>
      <c r="I13" s="3"/>
      <c r="J13" s="4"/>
      <c r="K13" s="13">
        <v>9.01</v>
      </c>
      <c r="L13" s="13">
        <f t="shared" si="0"/>
        <v>9.01</v>
      </c>
      <c r="M13" s="13">
        <f t="shared" si="0"/>
        <v>9.01</v>
      </c>
      <c r="N13" s="13">
        <f>M13</f>
        <v>9.01</v>
      </c>
      <c r="O13" s="14">
        <v>9.65</v>
      </c>
      <c r="P13" s="14">
        <f>O13</f>
        <v>9.65</v>
      </c>
      <c r="Q13" s="14">
        <f>P13</f>
        <v>9.65</v>
      </c>
      <c r="R13" s="14">
        <f>Q13</f>
        <v>9.65</v>
      </c>
      <c r="S13" s="14"/>
      <c r="T13" s="14"/>
      <c r="U13" s="14"/>
      <c r="V13" s="5"/>
      <c r="W13" s="5"/>
    </row>
    <row r="14" spans="1:23" ht="15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4"/>
      <c r="K14" s="15">
        <v>4242</v>
      </c>
      <c r="L14" s="15">
        <f t="shared" si="0"/>
        <v>4242</v>
      </c>
      <c r="M14" s="15">
        <f t="shared" si="0"/>
        <v>4242</v>
      </c>
      <c r="N14" s="15">
        <f>M14</f>
        <v>4242</v>
      </c>
      <c r="O14" s="15">
        <f>O11*O13</f>
        <v>4543.22</v>
      </c>
      <c r="P14" s="15">
        <f>O14</f>
        <v>4543.22</v>
      </c>
      <c r="Q14" s="15">
        <f>P14</f>
        <v>4543.22</v>
      </c>
      <c r="R14" s="15">
        <f>Q14</f>
        <v>4543.22</v>
      </c>
      <c r="S14" s="15"/>
      <c r="T14" s="15"/>
      <c r="U14" s="15"/>
      <c r="V14" s="5"/>
      <c r="W14" s="5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23"/>
      <c r="L15" s="23"/>
      <c r="M15" s="5"/>
      <c r="N15" s="5"/>
      <c r="O15" s="5"/>
      <c r="P15" s="5"/>
      <c r="Q15" s="5"/>
      <c r="R15" s="5"/>
      <c r="S15" s="5"/>
      <c r="T15" s="5"/>
      <c r="U15" s="5"/>
      <c r="V15" s="5"/>
      <c r="W15" s="5" t="s">
        <v>18</v>
      </c>
    </row>
    <row r="16" spans="1:23" ht="15.75">
      <c r="A16" s="7" t="s">
        <v>48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1944.404</v>
      </c>
      <c r="L16" s="15">
        <f aca="true" t="shared" si="2" ref="L16:M19">K16</f>
        <v>1944.404</v>
      </c>
      <c r="M16" s="15">
        <f t="shared" si="2"/>
        <v>1944.404</v>
      </c>
      <c r="N16" s="15">
        <f>M16</f>
        <v>1944.404</v>
      </c>
      <c r="O16" s="15">
        <f>N16</f>
        <v>1944.404</v>
      </c>
      <c r="P16" s="15">
        <f>O16</f>
        <v>1944.404</v>
      </c>
      <c r="Q16" s="15">
        <f>P16</f>
        <v>1944.404</v>
      </c>
      <c r="R16" s="15">
        <f>Q16</f>
        <v>1944.404</v>
      </c>
      <c r="S16" s="25"/>
      <c r="T16" s="25"/>
      <c r="U16" s="25"/>
      <c r="V16" s="25"/>
      <c r="W16" s="5"/>
    </row>
    <row r="17" spans="1:23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98.868</v>
      </c>
      <c r="L17" s="15">
        <f t="shared" si="2"/>
        <v>98.868</v>
      </c>
      <c r="M17" s="15">
        <f t="shared" si="2"/>
        <v>98.868</v>
      </c>
      <c r="N17" s="15">
        <f>M17</f>
        <v>98.868</v>
      </c>
      <c r="O17" s="15">
        <f>O11*0.7</f>
        <v>329.56</v>
      </c>
      <c r="P17" s="15">
        <f aca="true" t="shared" si="3" ref="P17:Q21">O17</f>
        <v>329.56</v>
      </c>
      <c r="Q17" s="15">
        <f t="shared" si="3"/>
        <v>329.56</v>
      </c>
      <c r="R17" s="15">
        <f>Q17</f>
        <v>329.56</v>
      </c>
      <c r="S17" s="25"/>
      <c r="T17" s="25"/>
      <c r="U17" s="25"/>
      <c r="V17" s="25"/>
      <c r="W17" s="5"/>
    </row>
    <row r="18" spans="1:23" ht="15.75">
      <c r="A18" s="7" t="s">
        <v>31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K11*1.54</f>
        <v>725.032</v>
      </c>
      <c r="L18" s="15">
        <f t="shared" si="2"/>
        <v>725.032</v>
      </c>
      <c r="M18" s="15">
        <f t="shared" si="2"/>
        <v>725.032</v>
      </c>
      <c r="N18" s="15">
        <f>M18</f>
        <v>725.032</v>
      </c>
      <c r="O18" s="15">
        <f>N18</f>
        <v>725.032</v>
      </c>
      <c r="P18" s="15">
        <f t="shared" si="3"/>
        <v>725.032</v>
      </c>
      <c r="Q18" s="15">
        <f t="shared" si="3"/>
        <v>725.032</v>
      </c>
      <c r="R18" s="15">
        <f>Q18</f>
        <v>725.032</v>
      </c>
      <c r="S18" s="25"/>
      <c r="T18" s="25"/>
      <c r="U18" s="25"/>
      <c r="V18" s="25"/>
      <c r="W18" s="5"/>
    </row>
    <row r="19" spans="1:23" ht="15.75">
      <c r="A19" s="7" t="s">
        <v>32</v>
      </c>
      <c r="B19" s="3"/>
      <c r="C19" s="3"/>
      <c r="D19" s="3"/>
      <c r="E19" s="3"/>
      <c r="F19" s="3"/>
      <c r="G19" s="3"/>
      <c r="H19" s="3"/>
      <c r="I19" s="3"/>
      <c r="J19" s="4"/>
      <c r="K19" s="15">
        <f>K11</f>
        <v>470.8</v>
      </c>
      <c r="L19" s="15">
        <f t="shared" si="2"/>
        <v>470.8</v>
      </c>
      <c r="M19" s="15">
        <f t="shared" si="2"/>
        <v>470.8</v>
      </c>
      <c r="N19" s="15">
        <f>M19</f>
        <v>470.8</v>
      </c>
      <c r="O19" s="15">
        <f>N19</f>
        <v>470.8</v>
      </c>
      <c r="P19" s="15">
        <f t="shared" si="3"/>
        <v>470.8</v>
      </c>
      <c r="Q19" s="15">
        <f t="shared" si="3"/>
        <v>470.8</v>
      </c>
      <c r="R19" s="15">
        <f>Q19</f>
        <v>470.8</v>
      </c>
      <c r="S19" s="25"/>
      <c r="T19" s="25"/>
      <c r="U19" s="25"/>
      <c r="V19" s="25"/>
      <c r="W19" s="5"/>
    </row>
    <row r="20" spans="1:23" ht="15.75">
      <c r="A20" s="7" t="s">
        <v>34</v>
      </c>
      <c r="B20" s="3"/>
      <c r="C20" s="3"/>
      <c r="D20" s="3"/>
      <c r="E20" s="3"/>
      <c r="F20" s="3"/>
      <c r="G20" s="3"/>
      <c r="H20" s="3"/>
      <c r="I20" s="3"/>
      <c r="J20" s="4"/>
      <c r="K20" s="14">
        <v>0</v>
      </c>
      <c r="L20" s="15">
        <v>0</v>
      </c>
      <c r="M20" s="15">
        <v>0</v>
      </c>
      <c r="N20" s="15">
        <v>0</v>
      </c>
      <c r="O20" s="15">
        <f>O11*0.34</f>
        <v>160.072</v>
      </c>
      <c r="P20" s="15">
        <f t="shared" si="3"/>
        <v>160.072</v>
      </c>
      <c r="Q20" s="15">
        <f t="shared" si="3"/>
        <v>160.072</v>
      </c>
      <c r="R20" s="15">
        <f>Q20</f>
        <v>160.072</v>
      </c>
      <c r="S20" s="25"/>
      <c r="T20" s="25"/>
      <c r="U20" s="25"/>
      <c r="V20" s="25"/>
      <c r="W20" s="5"/>
    </row>
    <row r="21" spans="1:23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23"/>
      <c r="L21" s="15"/>
      <c r="M21" s="15"/>
      <c r="N21" s="15"/>
      <c r="O21" s="15">
        <f>O11*0.15</f>
        <v>70.62</v>
      </c>
      <c r="P21" s="15">
        <f t="shared" si="3"/>
        <v>70.62</v>
      </c>
      <c r="Q21" s="15">
        <f t="shared" si="3"/>
        <v>70.62</v>
      </c>
      <c r="R21" s="15">
        <f>Q21</f>
        <v>70.62</v>
      </c>
      <c r="S21" s="25"/>
      <c r="T21" s="25"/>
      <c r="U21" s="25"/>
      <c r="V21" s="25"/>
      <c r="W21" s="5"/>
    </row>
    <row r="22" spans="1:2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24"/>
      <c r="L22" s="15">
        <f>L26</f>
        <v>3061</v>
      </c>
      <c r="M22" s="15">
        <f>M23+M27</f>
        <v>4042</v>
      </c>
      <c r="N22" s="15"/>
      <c r="O22" s="15">
        <f>O33</f>
        <v>0</v>
      </c>
      <c r="P22" s="15"/>
      <c r="Q22" s="15"/>
      <c r="R22" s="15"/>
      <c r="S22" s="25"/>
      <c r="T22" s="25"/>
      <c r="U22" s="25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3"/>
      <c r="L23" s="24"/>
      <c r="M23" s="25">
        <v>639</v>
      </c>
      <c r="N23" s="25"/>
      <c r="O23" s="25"/>
      <c r="P23" s="25"/>
      <c r="Q23" s="25"/>
      <c r="R23" s="25"/>
      <c r="S23" s="25"/>
      <c r="T23" s="25"/>
      <c r="U23" s="25"/>
      <c r="V23" s="25"/>
      <c r="W23" s="27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3"/>
      <c r="L24" s="24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7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4"/>
      <c r="L25" s="24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7"/>
    </row>
    <row r="26" spans="1:23" ht="15">
      <c r="A26" s="2" t="s">
        <v>64</v>
      </c>
      <c r="B26" s="3"/>
      <c r="C26" s="3"/>
      <c r="D26" s="3"/>
      <c r="E26" s="3"/>
      <c r="F26" s="3"/>
      <c r="G26" s="3"/>
      <c r="H26" s="3"/>
      <c r="I26" s="3"/>
      <c r="J26" s="4"/>
      <c r="K26" s="23"/>
      <c r="L26" s="24">
        <v>3061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7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3"/>
      <c r="L27" s="24"/>
      <c r="M27" s="25">
        <v>3403</v>
      </c>
      <c r="N27" s="25"/>
      <c r="O27" s="25"/>
      <c r="P27" s="25"/>
      <c r="Q27" s="25"/>
      <c r="R27" s="25"/>
      <c r="S27" s="25"/>
      <c r="T27" s="25"/>
      <c r="U27" s="25"/>
      <c r="V27" s="25"/>
      <c r="W27" s="27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3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13"/>
    </row>
    <row r="29" spans="1:23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23"/>
      <c r="L29" s="24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3"/>
      <c r="L30" s="24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5"/>
    </row>
    <row r="31" spans="1:23" ht="15">
      <c r="A31" s="2" t="s">
        <v>59</v>
      </c>
      <c r="B31" s="3"/>
      <c r="C31" s="3"/>
      <c r="D31" s="3"/>
      <c r="E31" s="3"/>
      <c r="F31" s="3"/>
      <c r="G31" s="3"/>
      <c r="H31" s="3"/>
      <c r="I31" s="3"/>
      <c r="J31" s="4"/>
      <c r="K31" s="23"/>
      <c r="L31" s="24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5"/>
    </row>
    <row r="32" spans="1:23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23"/>
      <c r="L32" s="24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5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23"/>
      <c r="L33" s="24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5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23"/>
      <c r="L34" s="24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5"/>
    </row>
    <row r="35" spans="1:23" ht="15">
      <c r="A35" s="2" t="s">
        <v>17</v>
      </c>
      <c r="B35" s="3"/>
      <c r="C35" s="3"/>
      <c r="D35" s="3"/>
      <c r="E35" s="3"/>
      <c r="F35" s="3"/>
      <c r="G35" s="3"/>
      <c r="H35" s="3"/>
      <c r="I35" s="3"/>
      <c r="J35" s="4"/>
      <c r="K35" s="24"/>
      <c r="L35" s="24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</f>
        <v>3239.1040000000003</v>
      </c>
      <c r="L36" s="15">
        <f>L16+L17+L18+L19+L20+L22</f>
        <v>6300.104</v>
      </c>
      <c r="M36" s="15">
        <f>M16+M17+M18+M19+M20+M22</f>
        <v>7281.104</v>
      </c>
      <c r="N36" s="15">
        <f>K36</f>
        <v>3239.1040000000003</v>
      </c>
      <c r="O36" s="15">
        <f>O16+O17+O18+O19+O20+O21+O22</f>
        <v>3700.4880000000003</v>
      </c>
      <c r="P36" s="15">
        <f>O36</f>
        <v>3700.4880000000003</v>
      </c>
      <c r="Q36" s="15">
        <f>P36</f>
        <v>3700.4880000000003</v>
      </c>
      <c r="R36" s="15"/>
      <c r="S36" s="15"/>
      <c r="T36" s="15"/>
      <c r="U36" s="15"/>
      <c r="V36" s="15"/>
      <c r="W3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2013-01-27T23:54:59Z</cp:lastPrinted>
  <dcterms:created xsi:type="dcterms:W3CDTF">2012-04-11T04:13:08Z</dcterms:created>
  <dcterms:modified xsi:type="dcterms:W3CDTF">2018-09-12T08:05:50Z</dcterms:modified>
  <cp:category/>
  <cp:version/>
  <cp:contentType/>
  <cp:contentStatus/>
</cp:coreProperties>
</file>