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<sst xmlns="http://schemas.openxmlformats.org/spreadsheetml/2006/main" count="110" uniqueCount="67">
  <si>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</si>
  <si>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</si>
  <si>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</si>
  <si>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</si>
  <si>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</si>
  <si>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</si>
  <si>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</si>
  <si>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</si>
  <si>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</si>
  <si>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</si>
  <si>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</si>
  <si>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</si>
  <si>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</si>
  <si>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</si>
  <si>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</si>
  <si>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</si>
  <si>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</si>
  <si>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к. Прочие работы  </t>
  </si>
  <si>
    <t xml:space="preserve"> </t>
  </si>
  <si>
    <t>июнь</t>
  </si>
  <si>
    <t>май</t>
  </si>
  <si>
    <t>апрель</t>
  </si>
  <si>
    <t xml:space="preserve">5. Тариф </t>
  </si>
  <si>
    <t xml:space="preserve">коммунальным услугам жилого дома № 7 ул. Лавренева за 1 квартал  </t>
  </si>
  <si>
    <t xml:space="preserve">5.начислено за 1 квартал  </t>
  </si>
  <si>
    <t xml:space="preserve">коммунальным услугам жилого дома № 7 ул. Лавренева за 2 квартал  </t>
  </si>
  <si>
    <t xml:space="preserve">5.начислено за 2 квартал  </t>
  </si>
  <si>
    <t xml:space="preserve">коммунальным услугам жилого дома № 7 ул. Лавренева за 3 квартал  </t>
  </si>
  <si>
    <t xml:space="preserve">5.начислено за 3 квартал  </t>
  </si>
  <si>
    <t xml:space="preserve">коммунальным услугам жилого дома № 7 ул. Лавренева за 4 квартал </t>
  </si>
  <si>
    <t xml:space="preserve">5.начислено за 4 квартал 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</si>
  <si>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</si>
  <si>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</si>
  <si>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</si>
  <si>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</si>
  <si>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</si>
  <si>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</si>
  <si>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</si>
  <si>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</si>
  <si>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</si>
  <si>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</si>
  <si>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</si>
  <si>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</si>
  <si>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</si>
  <si>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</si>
  <si>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</si>
  <si>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</si>
  <si>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</si>
  <si>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</si>
  <si>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</si>
  <si>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</si>
  <si>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</si>
  <si>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</si>
  <si>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</si>
  <si>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</si>
  <si>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</si>
  <si>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</si>
  <si>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</si>
  <si>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</si>
  <si>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</si>
  <si>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</si>
  <si>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</si>
  <si>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</si>
  <si>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</si>
  <si>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7  ул. Лавренева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</si>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</sst>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1" fontId="0" fillId="0" borderId="4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56">
          <cell r="C356">
            <v>506.2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workbookViewId="0" topLeftCell="A32">
      <selection activeCell="K71" sqref="K71"/>
    </sheetView>
  </sheetViews>
  <sheetFormatPr defaultColWidth="9.00390625" defaultRowHeight="12.75"/>
  <cols>
    <col min="10" max="10" width="18.25390625" style="0" customWidth="1"/>
  </cols>
  <sheetData>
    <row r="1" spans="1:9" ht="15">
      <c r="A1" s="1"/>
      <c r="B1" s="1" t="s">
        <v>10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23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35</v>
      </c>
      <c r="B4" s="3"/>
      <c r="C4" s="3"/>
      <c r="D4" s="3"/>
      <c r="E4" s="3"/>
      <c r="F4" s="3"/>
      <c r="G4" s="3"/>
      <c r="H4" s="3"/>
      <c r="I4" s="3"/>
      <c r="J4" s="4"/>
      <c r="K4" s="17"/>
    </row>
    <row r="5" spans="1:11" ht="15">
      <c r="A5" s="2" t="s">
        <v>36</v>
      </c>
      <c r="B5" s="3"/>
      <c r="C5" s="3"/>
      <c r="D5" s="3"/>
      <c r="E5" s="3"/>
      <c r="F5" s="3"/>
      <c r="G5" s="3"/>
      <c r="H5" s="3"/>
      <c r="I5" s="3"/>
      <c r="J5" s="4"/>
      <c r="K5" s="12">
        <v>23748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506.2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12</v>
      </c>
    </row>
    <row r="8" spans="1:11" ht="15">
      <c r="A8" s="2" t="s">
        <v>24</v>
      </c>
      <c r="B8" s="3"/>
      <c r="C8" s="3"/>
      <c r="D8" s="3"/>
      <c r="E8" s="3"/>
      <c r="F8" s="3"/>
      <c r="G8" s="3"/>
      <c r="H8" s="3"/>
      <c r="I8" s="3"/>
      <c r="J8" s="4"/>
      <c r="K8" s="15" t="e">
        <f>Лист2!#REF!*3</f>
        <v>#REF!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48</v>
      </c>
      <c r="B10" s="3"/>
      <c r="C10" s="3"/>
      <c r="D10" s="3"/>
      <c r="E10" s="3"/>
      <c r="F10" s="3"/>
      <c r="G10" s="3"/>
      <c r="H10" s="3"/>
      <c r="I10" s="3"/>
      <c r="J10" s="4"/>
      <c r="K10" s="15" t="e">
        <f>Лист2!#REF!*3</f>
        <v>#REF!</v>
      </c>
    </row>
    <row r="11" spans="1:11" ht="15.75">
      <c r="A11" s="7" t="s">
        <v>11</v>
      </c>
      <c r="B11" s="3"/>
      <c r="C11" s="3"/>
      <c r="D11" s="3"/>
      <c r="E11" s="3"/>
      <c r="F11" s="3"/>
      <c r="G11" s="3"/>
      <c r="H11" s="3"/>
      <c r="I11" s="3"/>
      <c r="J11" s="4"/>
      <c r="K11" s="15" t="e">
        <f>Лист2!#REF!*3</f>
        <v>#REF!</v>
      </c>
    </row>
    <row r="12" spans="1:11" ht="15.75">
      <c r="A12" s="7" t="s">
        <v>31</v>
      </c>
      <c r="B12" s="3"/>
      <c r="C12" s="3"/>
      <c r="D12" s="3"/>
      <c r="E12" s="3"/>
      <c r="F12" s="3"/>
      <c r="G12" s="3"/>
      <c r="H12" s="3"/>
      <c r="I12" s="3"/>
      <c r="J12" s="4"/>
      <c r="K12" s="15" t="e">
        <f>Лист2!#REF!*3</f>
        <v>#REF!</v>
      </c>
    </row>
    <row r="13" spans="1:11" ht="15.75">
      <c r="A13" s="7" t="s">
        <v>32</v>
      </c>
      <c r="B13" s="3"/>
      <c r="C13" s="3"/>
      <c r="D13" s="3"/>
      <c r="E13" s="3"/>
      <c r="F13" s="3"/>
      <c r="G13" s="3"/>
      <c r="H13" s="3"/>
      <c r="I13" s="3"/>
      <c r="J13" s="4"/>
      <c r="K13" s="15" t="e">
        <f>Лист2!#REF!*3</f>
        <v>#REF!</v>
      </c>
    </row>
    <row r="14" spans="1:11" ht="15.75">
      <c r="A14" s="7" t="s">
        <v>33</v>
      </c>
      <c r="B14" s="6"/>
      <c r="C14" s="6"/>
      <c r="D14" s="6"/>
      <c r="E14" s="6"/>
      <c r="F14" s="6"/>
      <c r="G14" s="6"/>
      <c r="H14" s="6"/>
      <c r="I14" s="3"/>
      <c r="J14" s="4"/>
      <c r="K14" s="14" t="e">
        <f>Лист2!#REF!</f>
        <v>#REF!</v>
      </c>
    </row>
    <row r="15" spans="1:11" ht="15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10"/>
      <c r="K15" s="15" t="e">
        <f>K10+K11+K12+K13+K14</f>
        <v>#REF!</v>
      </c>
    </row>
    <row r="18" spans="1:9" ht="15">
      <c r="A18" s="1"/>
      <c r="B18" s="1" t="s">
        <v>10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25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1" ht="15">
      <c r="A21" s="2" t="s">
        <v>37</v>
      </c>
      <c r="B21" s="3"/>
      <c r="C21" s="3"/>
      <c r="D21" s="3"/>
      <c r="E21" s="3"/>
      <c r="F21" s="3"/>
      <c r="G21" s="3"/>
      <c r="H21" s="3"/>
      <c r="I21" s="3"/>
      <c r="J21" s="4"/>
      <c r="K21" s="12"/>
    </row>
    <row r="22" spans="1:11" ht="15">
      <c r="A22" s="2" t="s">
        <v>38</v>
      </c>
      <c r="B22" s="3"/>
      <c r="C22" s="3"/>
      <c r="D22" s="3"/>
      <c r="E22" s="3"/>
      <c r="F22" s="3"/>
      <c r="G22" s="3"/>
      <c r="H22" s="3"/>
      <c r="I22" s="3"/>
      <c r="J22" s="4"/>
      <c r="K22" s="12" t="e">
        <f>K5+K8-K15</f>
        <v>#REF!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'[1]Лист1'!$C$356</f>
        <v>506.2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v>12</v>
      </c>
    </row>
    <row r="25" spans="1:11" ht="15">
      <c r="A25" s="2" t="s">
        <v>26</v>
      </c>
      <c r="B25" s="3"/>
      <c r="C25" s="3"/>
      <c r="D25" s="3"/>
      <c r="E25" s="3"/>
      <c r="F25" s="3"/>
      <c r="G25" s="3"/>
      <c r="H25" s="3"/>
      <c r="I25" s="3"/>
      <c r="J25" s="4"/>
      <c r="K25" s="15" t="e">
        <f>K8</f>
        <v>#REF!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48</v>
      </c>
      <c r="B27" s="3"/>
      <c r="C27" s="3"/>
      <c r="D27" s="3"/>
      <c r="E27" s="3"/>
      <c r="F27" s="3"/>
      <c r="G27" s="3"/>
      <c r="H27" s="3"/>
      <c r="I27" s="3"/>
      <c r="J27" s="4"/>
      <c r="K27" s="15" t="e">
        <f>K10</f>
        <v>#REF!</v>
      </c>
    </row>
    <row r="28" spans="1:11" ht="15.75">
      <c r="A28" s="7" t="s">
        <v>11</v>
      </c>
      <c r="B28" s="3"/>
      <c r="C28" s="3"/>
      <c r="D28" s="3"/>
      <c r="E28" s="3"/>
      <c r="F28" s="3"/>
      <c r="G28" s="3"/>
      <c r="H28" s="3"/>
      <c r="I28" s="3"/>
      <c r="J28" s="4"/>
      <c r="K28" s="15" t="e">
        <f>K11</f>
        <v>#REF!</v>
      </c>
    </row>
    <row r="29" spans="1:11" ht="15.75">
      <c r="A29" s="7" t="s">
        <v>31</v>
      </c>
      <c r="B29" s="3"/>
      <c r="C29" s="3"/>
      <c r="D29" s="3"/>
      <c r="E29" s="3"/>
      <c r="F29" s="3"/>
      <c r="G29" s="3"/>
      <c r="H29" s="3"/>
      <c r="I29" s="3"/>
      <c r="J29" s="4"/>
      <c r="K29" s="15" t="e">
        <f>K12</f>
        <v>#REF!</v>
      </c>
    </row>
    <row r="30" spans="1:11" ht="15.75">
      <c r="A30" s="7" t="s">
        <v>32</v>
      </c>
      <c r="B30" s="3"/>
      <c r="C30" s="3"/>
      <c r="D30" s="3"/>
      <c r="E30" s="3"/>
      <c r="F30" s="3"/>
      <c r="G30" s="3"/>
      <c r="H30" s="3"/>
      <c r="I30" s="3"/>
      <c r="J30" s="4"/>
      <c r="K30" s="15" t="e">
        <f>K13</f>
        <v>#REF!</v>
      </c>
    </row>
    <row r="31" spans="1:11" ht="15.75">
      <c r="A31" s="7" t="s">
        <v>33</v>
      </c>
      <c r="B31" s="6"/>
      <c r="C31" s="6"/>
      <c r="D31" s="6"/>
      <c r="E31" s="6"/>
      <c r="F31" s="6"/>
      <c r="G31" s="6"/>
      <c r="H31" s="6"/>
      <c r="I31" s="3"/>
      <c r="J31" s="4"/>
      <c r="K31" s="15" t="e">
        <f>Лист2!#REF!+Лист2!#REF!</f>
        <v>#REF!</v>
      </c>
    </row>
    <row r="32" spans="1:11" ht="15">
      <c r="A32" s="8" t="s">
        <v>9</v>
      </c>
      <c r="B32" s="9"/>
      <c r="C32" s="9"/>
      <c r="D32" s="9"/>
      <c r="E32" s="9"/>
      <c r="F32" s="9"/>
      <c r="G32" s="9"/>
      <c r="H32" s="9"/>
      <c r="I32" s="9"/>
      <c r="J32" s="10"/>
      <c r="K32" s="15" t="e">
        <f>K27+K28+K29+K30+K31</f>
        <v>#REF!</v>
      </c>
    </row>
    <row r="34" spans="1:9" ht="15">
      <c r="A34" s="1"/>
      <c r="B34" s="1" t="s">
        <v>10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27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1" ht="15">
      <c r="A37" s="2" t="s">
        <v>39</v>
      </c>
      <c r="B37" s="3"/>
      <c r="C37" s="3"/>
      <c r="D37" s="3"/>
      <c r="E37" s="3"/>
      <c r="F37" s="3"/>
      <c r="G37" s="3"/>
      <c r="H37" s="3"/>
      <c r="I37" s="3"/>
      <c r="J37" s="4"/>
      <c r="K37" s="12"/>
    </row>
    <row r="38" spans="1:12" ht="15">
      <c r="A38" s="2" t="s">
        <v>40</v>
      </c>
      <c r="B38" s="3"/>
      <c r="C38" s="3"/>
      <c r="D38" s="3"/>
      <c r="E38" s="3"/>
      <c r="F38" s="3"/>
      <c r="G38" s="3"/>
      <c r="H38" s="3"/>
      <c r="I38" s="3"/>
      <c r="J38" s="4"/>
      <c r="K38" s="12" t="e">
        <f>K22+K25-K32</f>
        <v>#REF!</v>
      </c>
      <c r="L38" s="16"/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506.2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v>12</v>
      </c>
    </row>
    <row r="41" spans="1:11" ht="15">
      <c r="A41" s="2" t="s">
        <v>28</v>
      </c>
      <c r="B41" s="3"/>
      <c r="C41" s="3"/>
      <c r="D41" s="3"/>
      <c r="E41" s="3"/>
      <c r="F41" s="3"/>
      <c r="G41" s="3"/>
      <c r="H41" s="3"/>
      <c r="I41" s="3"/>
      <c r="J41" s="4"/>
      <c r="K41" s="15" t="e">
        <f>K25</f>
        <v>#REF!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48</v>
      </c>
      <c r="B43" s="3"/>
      <c r="C43" s="3"/>
      <c r="D43" s="3"/>
      <c r="E43" s="3"/>
      <c r="F43" s="3"/>
      <c r="G43" s="3"/>
      <c r="H43" s="3"/>
      <c r="I43" s="3"/>
      <c r="J43" s="4"/>
      <c r="K43" s="15" t="e">
        <f>K27</f>
        <v>#REF!</v>
      </c>
    </row>
    <row r="44" spans="1:11" ht="15.75">
      <c r="A44" s="7" t="s">
        <v>11</v>
      </c>
      <c r="B44" s="3"/>
      <c r="C44" s="3"/>
      <c r="D44" s="3"/>
      <c r="E44" s="3"/>
      <c r="F44" s="3"/>
      <c r="G44" s="3"/>
      <c r="H44" s="3"/>
      <c r="I44" s="3"/>
      <c r="J44" s="4"/>
      <c r="K44" s="15" t="e">
        <f>K28</f>
        <v>#REF!</v>
      </c>
    </row>
    <row r="45" spans="1:11" ht="15.75">
      <c r="A45" s="7" t="s">
        <v>31</v>
      </c>
      <c r="B45" s="3"/>
      <c r="C45" s="3"/>
      <c r="D45" s="3"/>
      <c r="E45" s="3"/>
      <c r="F45" s="3"/>
      <c r="G45" s="3"/>
      <c r="H45" s="3"/>
      <c r="I45" s="3"/>
      <c r="J45" s="4"/>
      <c r="K45" s="15" t="e">
        <f>K29</f>
        <v>#REF!</v>
      </c>
    </row>
    <row r="46" spans="1:11" ht="15.75">
      <c r="A46" s="7" t="s">
        <v>32</v>
      </c>
      <c r="B46" s="3"/>
      <c r="C46" s="3"/>
      <c r="D46" s="3"/>
      <c r="E46" s="3"/>
      <c r="F46" s="3"/>
      <c r="G46" s="3"/>
      <c r="H46" s="3"/>
      <c r="I46" s="3"/>
      <c r="J46" s="4"/>
      <c r="K46" s="15" t="e">
        <f>K30</f>
        <v>#REF!</v>
      </c>
    </row>
    <row r="47" spans="1:11" ht="15.75">
      <c r="A47" s="7" t="s">
        <v>33</v>
      </c>
      <c r="B47" s="6"/>
      <c r="C47" s="6"/>
      <c r="D47" s="6"/>
      <c r="E47" s="6"/>
      <c r="F47" s="6"/>
      <c r="G47" s="6"/>
      <c r="H47" s="6"/>
      <c r="I47" s="3"/>
      <c r="J47" s="4"/>
      <c r="K47" s="15" t="e">
        <f>Лист2!#REF!+Лист2!#REF!+Лист2!#REF!</f>
        <v>#REF!</v>
      </c>
    </row>
    <row r="48" spans="1:11" ht="15">
      <c r="A48" s="8" t="s">
        <v>9</v>
      </c>
      <c r="B48" s="9"/>
      <c r="C48" s="9"/>
      <c r="D48" s="9"/>
      <c r="E48" s="9"/>
      <c r="F48" s="9"/>
      <c r="G48" s="9"/>
      <c r="H48" s="9"/>
      <c r="I48" s="9"/>
      <c r="J48" s="10"/>
      <c r="K48" s="15" t="e">
        <f>K43+K44+K45+K46+K47</f>
        <v>#REF!</v>
      </c>
    </row>
    <row r="50" spans="1:9" ht="15">
      <c r="A50" s="1"/>
      <c r="B50" s="1" t="s">
        <v>10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29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1" ht="15">
      <c r="A53" s="2" t="s">
        <v>41</v>
      </c>
      <c r="B53" s="3"/>
      <c r="C53" s="3"/>
      <c r="D53" s="3"/>
      <c r="E53" s="3"/>
      <c r="F53" s="3"/>
      <c r="G53" s="3"/>
      <c r="H53" s="3"/>
      <c r="I53" s="3"/>
      <c r="J53" s="4"/>
      <c r="K53" s="12"/>
    </row>
    <row r="54" spans="1:12" ht="15">
      <c r="A54" s="2" t="s">
        <v>42</v>
      </c>
      <c r="B54" s="3"/>
      <c r="C54" s="3"/>
      <c r="D54" s="3"/>
      <c r="E54" s="3"/>
      <c r="F54" s="3"/>
      <c r="G54" s="3"/>
      <c r="H54" s="3"/>
      <c r="I54" s="3"/>
      <c r="J54" s="4"/>
      <c r="K54" s="15" t="e">
        <f>K38+K41-K48</f>
        <v>#REF!</v>
      </c>
      <c r="L54" s="16"/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506.2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v>12</v>
      </c>
    </row>
    <row r="57" spans="1:11" ht="15">
      <c r="A57" s="2" t="s">
        <v>30</v>
      </c>
      <c r="B57" s="3"/>
      <c r="C57" s="3"/>
      <c r="D57" s="3"/>
      <c r="E57" s="3"/>
      <c r="F57" s="3"/>
      <c r="G57" s="3"/>
      <c r="H57" s="3"/>
      <c r="I57" s="3"/>
      <c r="J57" s="4"/>
      <c r="K57" s="15" t="e">
        <f>Лист2!#REF!*2+Лист2!#REF!</f>
        <v>#REF!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48</v>
      </c>
      <c r="B59" s="3"/>
      <c r="C59" s="3"/>
      <c r="D59" s="3"/>
      <c r="E59" s="3"/>
      <c r="F59" s="3"/>
      <c r="G59" s="3"/>
      <c r="H59" s="3"/>
      <c r="I59" s="3"/>
      <c r="J59" s="4"/>
      <c r="K59" s="15" t="e">
        <f>K43</f>
        <v>#REF!</v>
      </c>
    </row>
    <row r="60" spans="1:11" ht="15.75">
      <c r="A60" s="7" t="s">
        <v>11</v>
      </c>
      <c r="B60" s="3"/>
      <c r="C60" s="3"/>
      <c r="D60" s="3"/>
      <c r="E60" s="3"/>
      <c r="F60" s="3"/>
      <c r="G60" s="3"/>
      <c r="H60" s="3"/>
      <c r="I60" s="3"/>
      <c r="J60" s="4"/>
      <c r="K60" s="15" t="e">
        <f>K44</f>
        <v>#REF!</v>
      </c>
    </row>
    <row r="61" spans="1:11" ht="15.75">
      <c r="A61" s="7" t="s">
        <v>31</v>
      </c>
      <c r="B61" s="3"/>
      <c r="C61" s="3"/>
      <c r="D61" s="3"/>
      <c r="E61" s="3"/>
      <c r="F61" s="3"/>
      <c r="G61" s="3"/>
      <c r="H61" s="3"/>
      <c r="I61" s="3"/>
      <c r="J61" s="4"/>
      <c r="K61" s="15" t="e">
        <f>K45</f>
        <v>#REF!</v>
      </c>
    </row>
    <row r="62" spans="1:11" ht="15.75">
      <c r="A62" s="7" t="s">
        <v>32</v>
      </c>
      <c r="B62" s="3"/>
      <c r="C62" s="3"/>
      <c r="D62" s="3"/>
      <c r="E62" s="3"/>
      <c r="F62" s="3"/>
      <c r="G62" s="3"/>
      <c r="H62" s="3"/>
      <c r="I62" s="3"/>
      <c r="J62" s="4"/>
      <c r="K62" s="15" t="e">
        <f>K46</f>
        <v>#REF!</v>
      </c>
    </row>
    <row r="63" spans="1:11" ht="15.75">
      <c r="A63" s="7" t="s">
        <v>33</v>
      </c>
      <c r="B63" s="6"/>
      <c r="C63" s="6"/>
      <c r="D63" s="6"/>
      <c r="E63" s="6"/>
      <c r="F63" s="6"/>
      <c r="G63" s="6"/>
      <c r="H63" s="6"/>
      <c r="I63" s="3"/>
      <c r="J63" s="4"/>
      <c r="K63" s="15">
        <v>0</v>
      </c>
    </row>
    <row r="64" spans="1:11" ht="15">
      <c r="A64" s="8" t="s">
        <v>9</v>
      </c>
      <c r="B64" s="9"/>
      <c r="C64" s="9"/>
      <c r="D64" s="9"/>
      <c r="E64" s="9"/>
      <c r="F64" s="9"/>
      <c r="G64" s="9"/>
      <c r="H64" s="9"/>
      <c r="I64" s="9"/>
      <c r="J64" s="10"/>
      <c r="K64" s="15" t="e">
        <f>K59+K60+K61+K62+K63</f>
        <v>#REF!</v>
      </c>
    </row>
    <row r="66" spans="1:11" ht="15">
      <c r="A66" s="2" t="s">
        <v>43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v>23748</v>
      </c>
    </row>
    <row r="67" spans="1:11" ht="15">
      <c r="A67" s="19" t="s">
        <v>44</v>
      </c>
      <c r="B67" s="11"/>
      <c r="C67" s="11"/>
      <c r="D67" s="11"/>
      <c r="E67" s="11"/>
      <c r="F67" s="11"/>
      <c r="G67" s="11"/>
      <c r="H67" s="11"/>
      <c r="I67" s="11"/>
      <c r="J67" s="4"/>
      <c r="K67" s="15" t="e">
        <f>K57+K41+K25+K8</f>
        <v>#REF!</v>
      </c>
    </row>
    <row r="68" spans="1:11" ht="15">
      <c r="A68" s="20" t="s">
        <v>45</v>
      </c>
      <c r="B68" s="21"/>
      <c r="C68" s="21"/>
      <c r="D68" s="21"/>
      <c r="E68" s="21"/>
      <c r="F68" s="21"/>
      <c r="G68" s="21"/>
      <c r="H68" s="21"/>
      <c r="I68" s="21"/>
      <c r="J68" s="10"/>
      <c r="K68" s="15" t="e">
        <f>K64+K48+K32+K15</f>
        <v>#REF!</v>
      </c>
    </row>
    <row r="69" spans="1:11" ht="15">
      <c r="A69" s="2" t="s">
        <v>46</v>
      </c>
      <c r="B69" s="3"/>
      <c r="C69" s="3"/>
      <c r="D69" s="3"/>
      <c r="E69" s="3"/>
      <c r="F69" s="3"/>
      <c r="G69" s="3"/>
      <c r="H69" s="3"/>
      <c r="I69" s="3"/>
      <c r="J69" s="4"/>
      <c r="K69" s="5" t="s">
        <v>18</v>
      </c>
    </row>
    <row r="70" spans="1:11" ht="15">
      <c r="A70" s="2" t="s">
        <v>47</v>
      </c>
      <c r="B70" s="3"/>
      <c r="C70" s="3"/>
      <c r="D70" s="3"/>
      <c r="E70" s="3"/>
      <c r="F70" s="3"/>
      <c r="G70" s="3"/>
      <c r="H70" s="3"/>
      <c r="I70" s="3"/>
      <c r="J70" s="4"/>
      <c r="K70" s="15" t="e">
        <f>K66+K67-K68</f>
        <v>#REF!</v>
      </c>
    </row>
    <row r="71" ht="12.75">
      <c r="K71" t="s">
        <v>18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6"/>
  <sheetViews>
    <sheetView tabSelected="1" workbookViewId="0" topLeftCell="E1">
      <selection activeCell="R22" sqref="R22"/>
    </sheetView>
  </sheetViews>
  <sheetFormatPr defaultColWidth="9.00390625" defaultRowHeight="12.75"/>
  <cols>
    <col min="9" max="9" width="18.75390625" style="0" customWidth="1"/>
    <col min="10" max="10" width="8.875" style="0" customWidth="1"/>
    <col min="22" max="22" width="9.75390625" style="0" customWidth="1"/>
    <col min="34" max="34" width="18.25390625" style="0" customWidth="1"/>
  </cols>
  <sheetData>
    <row r="1" spans="1:33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64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ht="12.75">
      <c r="AI4" s="22" t="s">
        <v>18</v>
      </c>
    </row>
    <row r="5" ht="12.75">
      <c r="E5" s="18" t="s">
        <v>54</v>
      </c>
    </row>
    <row r="8" spans="11:23" ht="12.75">
      <c r="K8" t="s">
        <v>49</v>
      </c>
      <c r="L8" t="s">
        <v>50</v>
      </c>
      <c r="M8" t="s">
        <v>51</v>
      </c>
      <c r="N8" t="s">
        <v>21</v>
      </c>
      <c r="O8" t="s">
        <v>20</v>
      </c>
      <c r="P8" t="s">
        <v>19</v>
      </c>
      <c r="Q8" t="s">
        <v>12</v>
      </c>
      <c r="R8" t="s">
        <v>13</v>
      </c>
      <c r="S8" t="s">
        <v>14</v>
      </c>
      <c r="T8" t="s">
        <v>52</v>
      </c>
      <c r="U8" t="s">
        <v>15</v>
      </c>
      <c r="V8" t="s">
        <v>16</v>
      </c>
      <c r="W8" t="s">
        <v>55</v>
      </c>
    </row>
    <row r="9" spans="1:23" ht="15">
      <c r="A9" s="2" t="s">
        <v>56</v>
      </c>
      <c r="B9" s="3"/>
      <c r="C9" s="3"/>
      <c r="D9" s="3"/>
      <c r="E9" s="3"/>
      <c r="F9" s="3"/>
      <c r="G9" s="3"/>
      <c r="H9" s="3"/>
      <c r="I9" s="3"/>
      <c r="J9" s="4"/>
      <c r="K9" s="12" t="s">
        <v>18</v>
      </c>
      <c r="L9" s="5"/>
      <c r="M9" s="12"/>
      <c r="N9" s="12"/>
      <c r="O9" s="12"/>
      <c r="P9" s="12"/>
      <c r="Q9" s="12"/>
      <c r="R9" s="12"/>
      <c r="S9" s="12"/>
      <c r="T9" s="15"/>
      <c r="U9" s="15"/>
      <c r="V9" s="15"/>
      <c r="W9" s="5"/>
    </row>
    <row r="10" spans="1:23" ht="15">
      <c r="A10" s="2" t="s">
        <v>57</v>
      </c>
      <c r="B10" s="3"/>
      <c r="C10" s="3"/>
      <c r="D10" s="3"/>
      <c r="E10" s="3"/>
      <c r="F10" s="3"/>
      <c r="G10" s="3"/>
      <c r="H10" s="3"/>
      <c r="I10" s="3"/>
      <c r="J10" s="4"/>
      <c r="K10" s="15">
        <v>34884</v>
      </c>
      <c r="L10" s="15">
        <f>K10+K14-K36</f>
        <v>35967.52</v>
      </c>
      <c r="M10" s="15">
        <f>L10+L14-L36</f>
        <v>37051.03999999999</v>
      </c>
      <c r="N10" s="15">
        <f>M10+M14-M36</f>
        <v>38134.55999999999</v>
      </c>
      <c r="O10" s="15">
        <f>N10+N14-N36</f>
        <v>39218.07999999999</v>
      </c>
      <c r="P10" s="15">
        <f>O10+O36</f>
        <v>43214.889999999985</v>
      </c>
      <c r="Q10" s="15">
        <f>P10+P14-P36</f>
        <v>43800.07999999999</v>
      </c>
      <c r="R10" s="15">
        <f>Q10+Q14-Q36</f>
        <v>44385.26999999999</v>
      </c>
      <c r="S10" s="14"/>
      <c r="T10" s="14"/>
      <c r="U10" s="14"/>
      <c r="V10" s="14"/>
      <c r="W10" s="5"/>
    </row>
    <row r="11" spans="1:31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2">
        <v>508.5</v>
      </c>
      <c r="L11" s="12">
        <f aca="true" t="shared" si="0" ref="L11:M14">K11</f>
        <v>508.5</v>
      </c>
      <c r="M11" s="12">
        <f t="shared" si="0"/>
        <v>508.5</v>
      </c>
      <c r="N11" s="12">
        <f aca="true" t="shared" si="1" ref="N11:O14">M11</f>
        <v>508.5</v>
      </c>
      <c r="O11" s="12">
        <f t="shared" si="1"/>
        <v>508.5</v>
      </c>
      <c r="P11" s="12">
        <f aca="true" t="shared" si="2" ref="P11:Q14">O11</f>
        <v>508.5</v>
      </c>
      <c r="Q11" s="12">
        <f t="shared" si="2"/>
        <v>508.5</v>
      </c>
      <c r="R11" s="12">
        <f>Q11</f>
        <v>508.5</v>
      </c>
      <c r="S11" s="14"/>
      <c r="T11" s="14"/>
      <c r="U11" s="14"/>
      <c r="V11" s="14"/>
      <c r="W11" s="14"/>
      <c r="X11" s="18"/>
      <c r="Y11" s="18"/>
      <c r="Z11" s="18"/>
      <c r="AA11" s="18"/>
      <c r="AB11" s="18"/>
      <c r="AC11" s="18"/>
      <c r="AD11" s="18"/>
      <c r="AE11" s="18"/>
    </row>
    <row r="12" spans="1:31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4">
        <v>12</v>
      </c>
      <c r="L12" s="14">
        <f t="shared" si="0"/>
        <v>12</v>
      </c>
      <c r="M12" s="14">
        <f t="shared" si="0"/>
        <v>12</v>
      </c>
      <c r="N12" s="14">
        <f t="shared" si="1"/>
        <v>12</v>
      </c>
      <c r="O12" s="14">
        <f t="shared" si="1"/>
        <v>12</v>
      </c>
      <c r="P12" s="14">
        <f t="shared" si="2"/>
        <v>12</v>
      </c>
      <c r="Q12" s="14">
        <f t="shared" si="2"/>
        <v>12</v>
      </c>
      <c r="R12" s="14">
        <f>Q12</f>
        <v>12</v>
      </c>
      <c r="S12" s="14"/>
      <c r="T12" s="14"/>
      <c r="U12" s="14"/>
      <c r="V12" s="14"/>
      <c r="W12" s="14"/>
      <c r="X12" s="18"/>
      <c r="Y12" s="18"/>
      <c r="Z12" s="18"/>
      <c r="AA12" s="18"/>
      <c r="AB12" s="18"/>
      <c r="AC12" s="18"/>
      <c r="AD12" s="18"/>
      <c r="AE12" s="18"/>
    </row>
    <row r="13" spans="1:31" ht="15">
      <c r="A13" s="2" t="s">
        <v>22</v>
      </c>
      <c r="B13" s="3"/>
      <c r="C13" s="3"/>
      <c r="D13" s="3"/>
      <c r="E13" s="3"/>
      <c r="F13" s="3"/>
      <c r="G13" s="3"/>
      <c r="H13" s="3"/>
      <c r="I13" s="3"/>
      <c r="J13" s="4"/>
      <c r="K13" s="13">
        <v>9.01</v>
      </c>
      <c r="L13" s="13">
        <f t="shared" si="0"/>
        <v>9.01</v>
      </c>
      <c r="M13" s="13">
        <f t="shared" si="0"/>
        <v>9.01</v>
      </c>
      <c r="N13" s="13">
        <f t="shared" si="1"/>
        <v>9.01</v>
      </c>
      <c r="O13" s="13">
        <f t="shared" si="1"/>
        <v>9.01</v>
      </c>
      <c r="P13" s="13">
        <f t="shared" si="2"/>
        <v>9.01</v>
      </c>
      <c r="Q13" s="13">
        <f t="shared" si="2"/>
        <v>9.01</v>
      </c>
      <c r="R13" s="13">
        <f>Q13</f>
        <v>9.01</v>
      </c>
      <c r="S13" s="14"/>
      <c r="T13" s="14"/>
      <c r="U13" s="14"/>
      <c r="V13" s="14"/>
      <c r="W13" s="14"/>
      <c r="X13" s="18"/>
      <c r="Y13" s="18"/>
      <c r="Z13" s="18"/>
      <c r="AA13" s="18"/>
      <c r="AB13" s="18"/>
      <c r="AC13" s="18"/>
      <c r="AD13" s="18"/>
      <c r="AE13" s="18"/>
    </row>
    <row r="14" spans="1:31" ht="15">
      <c r="A14" s="2" t="s">
        <v>58</v>
      </c>
      <c r="B14" s="3"/>
      <c r="C14" s="3"/>
      <c r="D14" s="3"/>
      <c r="E14" s="3"/>
      <c r="F14" s="3"/>
      <c r="G14" s="3"/>
      <c r="H14" s="3"/>
      <c r="I14" s="3"/>
      <c r="J14" s="4"/>
      <c r="K14" s="15">
        <v>4582</v>
      </c>
      <c r="L14" s="15">
        <f t="shared" si="0"/>
        <v>4582</v>
      </c>
      <c r="M14" s="15">
        <f t="shared" si="0"/>
        <v>4582</v>
      </c>
      <c r="N14" s="15">
        <f t="shared" si="1"/>
        <v>4582</v>
      </c>
      <c r="O14" s="15">
        <f t="shared" si="1"/>
        <v>4582</v>
      </c>
      <c r="P14" s="15">
        <f t="shared" si="2"/>
        <v>4582</v>
      </c>
      <c r="Q14" s="15">
        <f t="shared" si="2"/>
        <v>4582</v>
      </c>
      <c r="R14" s="15">
        <f>Q14</f>
        <v>4582</v>
      </c>
      <c r="S14" s="15"/>
      <c r="T14" s="15"/>
      <c r="U14" s="15"/>
      <c r="V14" s="14"/>
      <c r="W14" s="14"/>
      <c r="X14" s="18"/>
      <c r="Y14" s="18"/>
      <c r="Z14" s="18"/>
      <c r="AA14" s="18"/>
      <c r="AB14" s="18"/>
      <c r="AC14" s="18"/>
      <c r="AD14" s="18"/>
      <c r="AE14" s="18"/>
    </row>
    <row r="15" spans="1:31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 t="s">
        <v>18</v>
      </c>
      <c r="X15" s="18"/>
      <c r="Y15" s="18"/>
      <c r="Z15" s="18"/>
      <c r="AA15" s="18"/>
      <c r="AB15" s="18"/>
      <c r="AC15" s="18"/>
      <c r="AD15" s="18"/>
      <c r="AE15" s="18"/>
    </row>
    <row r="16" spans="1:31" ht="15.75">
      <c r="A16" s="7" t="s">
        <v>48</v>
      </c>
      <c r="B16" s="3"/>
      <c r="C16" s="3"/>
      <c r="D16" s="3"/>
      <c r="E16" s="3"/>
      <c r="F16" s="3"/>
      <c r="G16" s="3"/>
      <c r="H16" s="3"/>
      <c r="I16" s="3"/>
      <c r="J16" s="4"/>
      <c r="K16" s="15">
        <f>K11*4.13</f>
        <v>2100.105</v>
      </c>
      <c r="L16" s="15">
        <f aca="true" t="shared" si="3" ref="L16:M19">K16</f>
        <v>2100.105</v>
      </c>
      <c r="M16" s="15">
        <f t="shared" si="3"/>
        <v>2100.105</v>
      </c>
      <c r="N16" s="15">
        <f>M16</f>
        <v>2100.105</v>
      </c>
      <c r="O16" s="15">
        <f>N16</f>
        <v>2100.105</v>
      </c>
      <c r="P16" s="15">
        <f>O16</f>
        <v>2100.105</v>
      </c>
      <c r="Q16" s="15">
        <f>P16</f>
        <v>2100.105</v>
      </c>
      <c r="R16" s="15">
        <f>Q16</f>
        <v>2100.105</v>
      </c>
      <c r="S16" s="15"/>
      <c r="T16" s="15"/>
      <c r="U16" s="15"/>
      <c r="V16" s="15"/>
      <c r="W16" s="14"/>
      <c r="X16" s="18"/>
      <c r="Y16" s="18"/>
      <c r="Z16" s="18"/>
      <c r="AA16" s="18"/>
      <c r="AB16" s="18"/>
      <c r="AC16" s="18"/>
      <c r="AD16" s="18"/>
      <c r="AE16" s="18"/>
    </row>
    <row r="17" spans="1:31" ht="15.75">
      <c r="A17" s="7" t="s">
        <v>11</v>
      </c>
      <c r="B17" s="3"/>
      <c r="C17" s="3"/>
      <c r="D17" s="3"/>
      <c r="E17" s="3"/>
      <c r="F17" s="3"/>
      <c r="G17" s="3"/>
      <c r="H17" s="3"/>
      <c r="I17" s="3"/>
      <c r="J17" s="4"/>
      <c r="K17" s="15">
        <f>K11*0.21</f>
        <v>106.785</v>
      </c>
      <c r="L17" s="15">
        <f t="shared" si="3"/>
        <v>106.785</v>
      </c>
      <c r="M17" s="15">
        <f t="shared" si="3"/>
        <v>106.785</v>
      </c>
      <c r="N17" s="15">
        <f>M17</f>
        <v>106.785</v>
      </c>
      <c r="O17" s="15">
        <f>O11*0.7</f>
        <v>355.95</v>
      </c>
      <c r="P17" s="15">
        <f aca="true" t="shared" si="4" ref="P17:Q21">O17</f>
        <v>355.95</v>
      </c>
      <c r="Q17" s="15">
        <f t="shared" si="4"/>
        <v>355.95</v>
      </c>
      <c r="R17" s="15">
        <f>Q17</f>
        <v>355.95</v>
      </c>
      <c r="S17" s="15"/>
      <c r="T17" s="15"/>
      <c r="U17" s="15"/>
      <c r="V17" s="15"/>
      <c r="W17" s="14"/>
      <c r="X17" s="18"/>
      <c r="Y17" s="18"/>
      <c r="Z17" s="18"/>
      <c r="AA17" s="18"/>
      <c r="AB17" s="18"/>
      <c r="AC17" s="18"/>
      <c r="AD17" s="18"/>
      <c r="AE17" s="18"/>
    </row>
    <row r="18" spans="1:31" ht="15.75">
      <c r="A18" s="7" t="s">
        <v>31</v>
      </c>
      <c r="B18" s="3"/>
      <c r="C18" s="3"/>
      <c r="D18" s="3"/>
      <c r="E18" s="3"/>
      <c r="F18" s="3"/>
      <c r="G18" s="3"/>
      <c r="H18" s="3"/>
      <c r="I18" s="3"/>
      <c r="J18" s="4"/>
      <c r="K18" s="15">
        <f>K11*1.54</f>
        <v>783.09</v>
      </c>
      <c r="L18" s="15">
        <f t="shared" si="3"/>
        <v>783.09</v>
      </c>
      <c r="M18" s="15">
        <f t="shared" si="3"/>
        <v>783.09</v>
      </c>
      <c r="N18" s="15">
        <f>M18</f>
        <v>783.09</v>
      </c>
      <c r="O18" s="15">
        <f>N18</f>
        <v>783.09</v>
      </c>
      <c r="P18" s="15">
        <f t="shared" si="4"/>
        <v>783.09</v>
      </c>
      <c r="Q18" s="15">
        <f t="shared" si="4"/>
        <v>783.09</v>
      </c>
      <c r="R18" s="15">
        <f>Q18</f>
        <v>783.09</v>
      </c>
      <c r="S18" s="15"/>
      <c r="T18" s="15"/>
      <c r="U18" s="15"/>
      <c r="V18" s="15"/>
      <c r="W18" s="14"/>
      <c r="X18" s="18"/>
      <c r="Y18" s="18"/>
      <c r="Z18" s="18"/>
      <c r="AA18" s="18"/>
      <c r="AB18" s="18"/>
      <c r="AC18" s="18"/>
      <c r="AD18" s="18"/>
      <c r="AE18" s="18"/>
    </row>
    <row r="19" spans="1:31" ht="15.75">
      <c r="A19" s="7" t="s">
        <v>32</v>
      </c>
      <c r="B19" s="3"/>
      <c r="C19" s="3"/>
      <c r="D19" s="3"/>
      <c r="E19" s="3"/>
      <c r="F19" s="3"/>
      <c r="G19" s="3"/>
      <c r="H19" s="3"/>
      <c r="I19" s="3"/>
      <c r="J19" s="4"/>
      <c r="K19" s="15">
        <f>K11</f>
        <v>508.5</v>
      </c>
      <c r="L19" s="15">
        <f t="shared" si="3"/>
        <v>508.5</v>
      </c>
      <c r="M19" s="15">
        <f t="shared" si="3"/>
        <v>508.5</v>
      </c>
      <c r="N19" s="15">
        <f>M19</f>
        <v>508.5</v>
      </c>
      <c r="O19" s="15">
        <f>N19</f>
        <v>508.5</v>
      </c>
      <c r="P19" s="15">
        <f t="shared" si="4"/>
        <v>508.5</v>
      </c>
      <c r="Q19" s="15">
        <f t="shared" si="4"/>
        <v>508.5</v>
      </c>
      <c r="R19" s="15">
        <f>Q19</f>
        <v>508.5</v>
      </c>
      <c r="S19" s="15"/>
      <c r="T19" s="15"/>
      <c r="U19" s="15"/>
      <c r="V19" s="15"/>
      <c r="W19" s="14"/>
      <c r="X19" s="18"/>
      <c r="Y19" s="18"/>
      <c r="Z19" s="18"/>
      <c r="AA19" s="18"/>
      <c r="AB19" s="18"/>
      <c r="AC19" s="18"/>
      <c r="AD19" s="18"/>
      <c r="AE19" s="18"/>
    </row>
    <row r="20" spans="1:23" ht="15.75">
      <c r="A20" s="7" t="s">
        <v>34</v>
      </c>
      <c r="B20" s="3"/>
      <c r="C20" s="3"/>
      <c r="D20" s="3"/>
      <c r="E20" s="3"/>
      <c r="F20" s="3"/>
      <c r="G20" s="3"/>
      <c r="H20" s="3"/>
      <c r="I20" s="3"/>
      <c r="J20" s="4"/>
      <c r="K20" s="26"/>
      <c r="L20" s="27"/>
      <c r="M20" s="23"/>
      <c r="N20" s="23"/>
      <c r="O20" s="15">
        <f>O11*0.34</f>
        <v>172.89000000000001</v>
      </c>
      <c r="P20" s="15">
        <f t="shared" si="4"/>
        <v>172.89000000000001</v>
      </c>
      <c r="Q20" s="15">
        <f t="shared" si="4"/>
        <v>172.89000000000001</v>
      </c>
      <c r="R20" s="15">
        <f>Q20</f>
        <v>172.89000000000001</v>
      </c>
      <c r="S20" s="15"/>
      <c r="T20" s="15"/>
      <c r="U20" s="15"/>
      <c r="V20" s="15"/>
      <c r="W20" s="14"/>
    </row>
    <row r="21" spans="1:23" ht="15.75">
      <c r="A21" s="7" t="s">
        <v>65</v>
      </c>
      <c r="B21" s="3"/>
      <c r="C21" s="3"/>
      <c r="D21" s="3"/>
      <c r="E21" s="3"/>
      <c r="F21" s="3"/>
      <c r="G21" s="3"/>
      <c r="H21" s="3"/>
      <c r="I21" s="3"/>
      <c r="J21" s="4"/>
      <c r="K21" s="26"/>
      <c r="L21" s="27"/>
      <c r="M21" s="23"/>
      <c r="N21" s="23"/>
      <c r="O21" s="15">
        <f>O11*0.15</f>
        <v>76.27499999999999</v>
      </c>
      <c r="P21" s="15">
        <f t="shared" si="4"/>
        <v>76.27499999999999</v>
      </c>
      <c r="Q21" s="15">
        <f t="shared" si="4"/>
        <v>76.27499999999999</v>
      </c>
      <c r="R21" s="15">
        <f>Q21</f>
        <v>76.27499999999999</v>
      </c>
      <c r="S21" s="15"/>
      <c r="T21" s="15"/>
      <c r="U21" s="15"/>
      <c r="V21" s="15"/>
      <c r="W21" s="14"/>
    </row>
    <row r="22" spans="1:23" ht="15.75">
      <c r="A22" s="7" t="s">
        <v>66</v>
      </c>
      <c r="B22" s="6"/>
      <c r="C22" s="6"/>
      <c r="D22" s="6"/>
      <c r="E22" s="6"/>
      <c r="F22" s="6"/>
      <c r="G22" s="6"/>
      <c r="H22" s="6"/>
      <c r="I22" s="3"/>
      <c r="J22" s="4"/>
      <c r="K22" s="27"/>
      <c r="L22" s="27"/>
      <c r="M22" s="23"/>
      <c r="N22" s="23"/>
      <c r="O22" s="23"/>
      <c r="P22" s="23"/>
      <c r="Q22" s="23"/>
      <c r="R22" s="23"/>
      <c r="S22" s="23"/>
      <c r="T22" s="23"/>
      <c r="U22" s="23"/>
      <c r="V22" s="15"/>
      <c r="W22" s="5"/>
    </row>
    <row r="23" spans="1:23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26"/>
      <c r="L23" s="27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5"/>
    </row>
    <row r="24" spans="1:23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26"/>
      <c r="L24" s="27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5"/>
    </row>
    <row r="25" spans="1:23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27"/>
      <c r="L25" s="27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5"/>
    </row>
    <row r="26" spans="1:23" ht="15">
      <c r="A26" s="2" t="s">
        <v>59</v>
      </c>
      <c r="B26" s="3"/>
      <c r="C26" s="3"/>
      <c r="D26" s="3"/>
      <c r="E26" s="3"/>
      <c r="F26" s="3"/>
      <c r="G26" s="3"/>
      <c r="H26" s="3"/>
      <c r="I26" s="3"/>
      <c r="J26" s="4"/>
      <c r="K26" s="26"/>
      <c r="L26" s="27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5"/>
    </row>
    <row r="27" spans="1:23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26"/>
      <c r="L27" s="27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5"/>
    </row>
    <row r="28" spans="1:23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26"/>
      <c r="L28" s="27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13"/>
    </row>
    <row r="29" spans="1:23" ht="15">
      <c r="A29" s="2" t="s">
        <v>53</v>
      </c>
      <c r="B29" s="3"/>
      <c r="C29" s="3"/>
      <c r="D29" s="3"/>
      <c r="E29" s="3"/>
      <c r="F29" s="3"/>
      <c r="G29" s="3"/>
      <c r="H29" s="3"/>
      <c r="I29" s="3"/>
      <c r="J29" s="4"/>
      <c r="K29" s="26"/>
      <c r="L29" s="27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5"/>
    </row>
    <row r="30" spans="1:23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26"/>
      <c r="L30" s="27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5"/>
    </row>
    <row r="31" spans="1:23" ht="15">
      <c r="A31" s="2" t="s">
        <v>60</v>
      </c>
      <c r="B31" s="3"/>
      <c r="C31" s="3"/>
      <c r="D31" s="3"/>
      <c r="E31" s="3"/>
      <c r="F31" s="3"/>
      <c r="G31" s="3"/>
      <c r="H31" s="3"/>
      <c r="I31" s="3"/>
      <c r="J31" s="4"/>
      <c r="K31" s="26"/>
      <c r="L31" s="27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5"/>
    </row>
    <row r="32" spans="1:23" ht="15">
      <c r="A32" s="2" t="s">
        <v>61</v>
      </c>
      <c r="B32" s="3"/>
      <c r="C32" s="3"/>
      <c r="D32" s="3"/>
      <c r="E32" s="3"/>
      <c r="F32" s="3"/>
      <c r="G32" s="3"/>
      <c r="H32" s="3"/>
      <c r="I32" s="3"/>
      <c r="J32" s="4"/>
      <c r="K32" s="26"/>
      <c r="L32" s="27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5"/>
    </row>
    <row r="33" spans="1:23" ht="15">
      <c r="A33" s="2" t="s">
        <v>62</v>
      </c>
      <c r="B33" s="3"/>
      <c r="C33" s="3"/>
      <c r="D33" s="3"/>
      <c r="E33" s="3"/>
      <c r="F33" s="3"/>
      <c r="G33" s="3"/>
      <c r="H33" s="3"/>
      <c r="I33" s="3"/>
      <c r="J33" s="4"/>
      <c r="K33" s="26"/>
      <c r="L33" s="27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5"/>
    </row>
    <row r="34" spans="1:23" ht="15">
      <c r="A34" s="2" t="s">
        <v>63</v>
      </c>
      <c r="B34" s="3"/>
      <c r="C34" s="3"/>
      <c r="D34" s="3"/>
      <c r="E34" s="3"/>
      <c r="F34" s="3"/>
      <c r="G34" s="3"/>
      <c r="H34" s="3"/>
      <c r="I34" s="3"/>
      <c r="J34" s="4"/>
      <c r="K34" s="26"/>
      <c r="L34" s="27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5"/>
    </row>
    <row r="35" spans="1:23" ht="15">
      <c r="A35" s="2" t="s">
        <v>17</v>
      </c>
      <c r="B35" s="3"/>
      <c r="C35" s="3"/>
      <c r="D35" s="3"/>
      <c r="E35" s="3"/>
      <c r="F35" s="3"/>
      <c r="G35" s="3"/>
      <c r="H35" s="3"/>
      <c r="I35" s="3"/>
      <c r="J35" s="4"/>
      <c r="K35" s="27"/>
      <c r="L35" s="27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4"/>
    </row>
    <row r="36" spans="1:23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5">
        <f>K16+K17+K18+K19</f>
        <v>3498.48</v>
      </c>
      <c r="L36" s="15">
        <f>K36</f>
        <v>3498.48</v>
      </c>
      <c r="M36" s="15">
        <f>L36</f>
        <v>3498.48</v>
      </c>
      <c r="N36" s="15">
        <f>M36</f>
        <v>3498.48</v>
      </c>
      <c r="O36" s="15">
        <f>O16+O17+O18+O19+O20+O21</f>
        <v>3996.81</v>
      </c>
      <c r="P36" s="15">
        <f>O36</f>
        <v>3996.81</v>
      </c>
      <c r="Q36" s="15">
        <f>P36</f>
        <v>3996.81</v>
      </c>
      <c r="R36" s="15"/>
      <c r="S36" s="15"/>
      <c r="T36" s="15"/>
      <c r="U36" s="15"/>
      <c r="V36" s="15"/>
      <c r="W36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2014-02-07T08:18:37Z</cp:lastPrinted>
  <dcterms:created xsi:type="dcterms:W3CDTF">2012-04-11T04:13:08Z</dcterms:created>
  <dcterms:modified xsi:type="dcterms:W3CDTF">2018-09-12T08:28:38Z</dcterms:modified>
  <cp:category/>
  <cp:version/>
  <cp:contentType/>
  <cp:contentStatus/>
</cp:coreProperties>
</file>