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<sst xmlns="http://schemas.openxmlformats.org/spreadsheetml/2006/main" count="114" uniqueCount="67">
  <si>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</si>
  <si>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</si>
  <si>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</si>
  <si>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</si>
  <si>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</si>
  <si>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</si>
  <si>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</si>
  <si>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</si>
  <si>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</si>
  <si>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</si>
  <si>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</si>
  <si>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</si>
  <si>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</si>
  <si>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</si>
  <si>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</si>
  <si>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</si>
  <si>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</si>
  <si>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</si>
  <si>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</si>
  <si>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</si>
  <si>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</si>
  <si>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9 ул. Железнодорожная за 1 квартал   </t>
  </si>
  <si>
    <t xml:space="preserve">5.начислено за 1 квартал  </t>
  </si>
  <si>
    <t xml:space="preserve">коммунальным услугам жилого дома № 9 ул. Железнодорожная за 2 квартал </t>
  </si>
  <si>
    <t xml:space="preserve">5.начислено за 2  квартал </t>
  </si>
  <si>
    <t xml:space="preserve">коммунальным услугам жилого дома № 9 ул. Железнодорожная за 3 квартал  </t>
  </si>
  <si>
    <t xml:space="preserve">5.начислено за 3  квартал  </t>
  </si>
  <si>
    <t xml:space="preserve">коммунальным услугам жилого дома № 9 ул. Железнодорожная за 4 квартал  </t>
  </si>
  <si>
    <t xml:space="preserve">5.начислено за 4 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</si>
  <si>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</si>
  <si>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</si>
  <si>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</si>
  <si>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</si>
  <si>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</si>
  <si>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</si>
  <si>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</si>
  <si>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</si>
  <si>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</si>
  <si>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</si>
  <si>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</si>
  <si>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</si>
  <si>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</si>
  <si>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</si>
  <si>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</si>
  <si>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</si>
  <si>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</si>
  <si>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</si>
  <si>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</si>
  <si>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</si>
  <si>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</si>
  <si>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</si>
  <si>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</si>
  <si>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</si>
  <si>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</si>
  <si>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</si>
  <si>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</si>
  <si>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</si>
  <si>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</si>
  <si>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</si>
  <si>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</si>
  <si>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</si>
  <si>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</si>
  <si>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</si>
  <si>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9  ул. Железнодорожная   </t>
  </si>
  <si>
    <t>к. Прочие работы  (установка конт.)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</si>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</sst>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6">
      <selection activeCell="K69" sqref="K6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33</v>
      </c>
      <c r="B4" s="3"/>
      <c r="C4" s="3"/>
      <c r="D4" s="3"/>
      <c r="E4" s="3"/>
      <c r="F4" s="3"/>
      <c r="G4" s="3"/>
      <c r="H4" s="3"/>
      <c r="I4" s="3"/>
      <c r="J4" s="4"/>
      <c r="K4" s="12">
        <v>-8556</v>
      </c>
    </row>
    <row r="5" spans="1:11" ht="15">
      <c r="A5" s="2" t="s">
        <v>34</v>
      </c>
      <c r="B5" s="3"/>
      <c r="C5" s="3"/>
      <c r="D5" s="3"/>
      <c r="E5" s="3"/>
      <c r="F5" s="3"/>
      <c r="G5" s="3"/>
      <c r="H5" s="3"/>
      <c r="I5" s="3"/>
      <c r="J5" s="4"/>
      <c r="K5" s="12" t="s">
        <v>17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378.5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22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46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29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31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35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K4+K8-K15</f>
        <v>#REF!</v>
      </c>
    </row>
    <row r="22" spans="1:11" ht="15">
      <c r="A22" s="2" t="s">
        <v>36</v>
      </c>
      <c r="B22" s="3"/>
      <c r="C22" s="3"/>
      <c r="D22" s="3"/>
      <c r="E22" s="3"/>
      <c r="F22" s="3"/>
      <c r="G22" s="3"/>
      <c r="H22" s="3"/>
      <c r="I22" s="3"/>
      <c r="J22" s="4"/>
      <c r="K22" s="12" t="s">
        <v>17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378.5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8</v>
      </c>
    </row>
    <row r="25" spans="1:11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Лист2!#REF!+Лист2!#REF!+Лист2!#REF!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46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30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31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Лист2!#REF!+Лист2!#REF!+Лист2!#REF!+Лист2!#REF!-Лист2!#REF!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37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K21+K25-K32</f>
        <v>#REF!</v>
      </c>
      <c r="L37" s="16"/>
    </row>
    <row r="38" spans="1:12" ht="15">
      <c r="A38" s="2" t="s">
        <v>38</v>
      </c>
      <c r="B38" s="3"/>
      <c r="C38" s="3"/>
      <c r="D38" s="3"/>
      <c r="E38" s="3"/>
      <c r="F38" s="3"/>
      <c r="G38" s="3"/>
      <c r="H38" s="3"/>
      <c r="I38" s="3"/>
      <c r="J38" s="4"/>
      <c r="K38" s="12" t="s">
        <v>17</v>
      </c>
      <c r="L38" s="16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378.5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26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Лист2!#REF!+Лист2!#REF!+Лист2!#REF!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46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29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30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31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27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39</v>
      </c>
      <c r="B53" s="3"/>
      <c r="C53" s="3"/>
      <c r="D53" s="3"/>
      <c r="E53" s="3"/>
      <c r="F53" s="3"/>
      <c r="G53" s="3"/>
      <c r="H53" s="3"/>
      <c r="I53" s="3"/>
      <c r="J53" s="4"/>
      <c r="K53" s="12" t="e">
        <f>K37+K41-K48</f>
        <v>#REF!</v>
      </c>
    </row>
    <row r="54" spans="1:11" ht="15">
      <c r="A54" s="2" t="s">
        <v>40</v>
      </c>
      <c r="B54" s="3"/>
      <c r="C54" s="3"/>
      <c r="D54" s="3"/>
      <c r="E54" s="3"/>
      <c r="F54" s="3"/>
      <c r="G54" s="3"/>
      <c r="H54" s="3"/>
      <c r="I54" s="3"/>
      <c r="J54" s="4"/>
      <c r="K54" s="15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378.5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28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Лист2!#REF!*3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46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29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30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31</v>
      </c>
      <c r="B63" s="6"/>
      <c r="C63" s="6"/>
      <c r="D63" s="6"/>
      <c r="E63" s="6"/>
      <c r="F63" s="6"/>
      <c r="G63" s="6"/>
      <c r="H63" s="6"/>
      <c r="I63" s="3"/>
      <c r="J63" s="4"/>
      <c r="K63" s="15">
        <v>0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1" ht="15">
      <c r="A66" s="2" t="s">
        <v>41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-8556</v>
      </c>
    </row>
    <row r="67" spans="1:11" ht="15">
      <c r="A67" s="18" t="s">
        <v>42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</row>
    <row r="68" spans="1:11" ht="15">
      <c r="A68" s="19" t="s">
        <v>43</v>
      </c>
      <c r="B68" s="20"/>
      <c r="C68" s="20"/>
      <c r="D68" s="20"/>
      <c r="E68" s="20"/>
      <c r="F68" s="20"/>
      <c r="G68" s="20"/>
      <c r="H68" s="20"/>
      <c r="I68" s="20"/>
      <c r="J68" s="10"/>
      <c r="K68" s="15" t="e">
        <f>K64+K48+K32+K15</f>
        <v>#REF!</v>
      </c>
    </row>
    <row r="69" spans="1:11" ht="15">
      <c r="A69" s="2" t="s">
        <v>44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K66+K67-K68</f>
        <v>#REF!</v>
      </c>
    </row>
    <row r="70" spans="1:11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5" t="s">
        <v>17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5"/>
  <sheetViews>
    <sheetView tabSelected="1" workbookViewId="0" topLeftCell="A1">
      <selection activeCell="R21" sqref="R21"/>
    </sheetView>
  </sheetViews>
  <sheetFormatPr defaultColWidth="9.00390625" defaultRowHeight="12.75"/>
  <cols>
    <col min="10" max="10" width="18.25390625" style="0" customWidth="1"/>
    <col min="22" max="22" width="9.6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4" spans="5:35" ht="12.75">
      <c r="E4" s="17" t="s">
        <v>52</v>
      </c>
      <c r="AF4" s="21"/>
      <c r="AI4" s="22" t="s">
        <v>17</v>
      </c>
    </row>
    <row r="5" ht="12.75">
      <c r="AI5" s="22" t="s">
        <v>17</v>
      </c>
    </row>
    <row r="6" ht="12.75">
      <c r="AI6" s="21"/>
    </row>
    <row r="7" spans="11:23" ht="12.75">
      <c r="K7" t="s">
        <v>47</v>
      </c>
      <c r="L7" t="s">
        <v>48</v>
      </c>
      <c r="M7" t="s">
        <v>49</v>
      </c>
      <c r="N7" t="s">
        <v>20</v>
      </c>
      <c r="O7" t="s">
        <v>19</v>
      </c>
      <c r="P7" t="s">
        <v>18</v>
      </c>
      <c r="Q7" t="s">
        <v>11</v>
      </c>
      <c r="R7" t="s">
        <v>12</v>
      </c>
      <c r="S7" t="s">
        <v>13</v>
      </c>
      <c r="T7" t="s">
        <v>50</v>
      </c>
      <c r="U7" t="s">
        <v>15</v>
      </c>
      <c r="V7" t="s">
        <v>16</v>
      </c>
      <c r="W7" t="s">
        <v>53</v>
      </c>
    </row>
    <row r="8" spans="1:23" ht="15">
      <c r="A8" s="2" t="s">
        <v>54</v>
      </c>
      <c r="B8" s="3"/>
      <c r="C8" s="3"/>
      <c r="D8" s="3"/>
      <c r="E8" s="3"/>
      <c r="F8" s="3"/>
      <c r="G8" s="3"/>
      <c r="H8" s="3"/>
      <c r="I8" s="3"/>
      <c r="J8" s="4"/>
      <c r="K8" s="12" t="s">
        <v>17</v>
      </c>
      <c r="L8" s="5"/>
      <c r="M8" s="12"/>
      <c r="N8" s="12"/>
      <c r="O8" s="12"/>
      <c r="P8" s="12"/>
      <c r="Q8" s="12"/>
      <c r="R8" s="12"/>
      <c r="S8" s="12"/>
      <c r="T8" s="15"/>
      <c r="U8" s="15"/>
      <c r="V8" s="15"/>
      <c r="W8" s="5"/>
    </row>
    <row r="9" spans="1:23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5">
        <v>0</v>
      </c>
      <c r="L9" s="15">
        <f aca="true" t="shared" si="0" ref="L9:Q9">K9+K13-K35</f>
        <v>1711.1260000000002</v>
      </c>
      <c r="M9" s="15">
        <f t="shared" si="0"/>
        <v>3422.2520000000004</v>
      </c>
      <c r="N9" s="15">
        <f t="shared" si="0"/>
        <v>5133.378000000001</v>
      </c>
      <c r="O9" s="15">
        <f t="shared" si="0"/>
        <v>6744.504000000002</v>
      </c>
      <c r="P9" s="15">
        <f t="shared" si="0"/>
        <v>6054.839000000002</v>
      </c>
      <c r="Q9" s="15">
        <f t="shared" si="0"/>
        <v>6865.174000000003</v>
      </c>
      <c r="R9" s="15">
        <f>Q9+Q13-Q35</f>
        <v>7675.509000000004</v>
      </c>
      <c r="S9" s="14"/>
      <c r="T9" s="14"/>
      <c r="U9" s="14"/>
      <c r="V9" s="14"/>
      <c r="W9" s="5"/>
    </row>
    <row r="10" spans="1:23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2">
        <v>376.9</v>
      </c>
      <c r="L10" s="12">
        <f aca="true" t="shared" si="1" ref="L10:M13">K10</f>
        <v>376.9</v>
      </c>
      <c r="M10" s="12">
        <f t="shared" si="1"/>
        <v>376.9</v>
      </c>
      <c r="N10" s="12">
        <f aca="true" t="shared" si="2" ref="N10:P11">M10</f>
        <v>376.9</v>
      </c>
      <c r="O10" s="12">
        <f t="shared" si="2"/>
        <v>376.9</v>
      </c>
      <c r="P10" s="12">
        <f t="shared" si="2"/>
        <v>376.9</v>
      </c>
      <c r="Q10" s="12">
        <f>P10</f>
        <v>376.9</v>
      </c>
      <c r="R10" s="12">
        <f>Q10</f>
        <v>376.9</v>
      </c>
      <c r="S10" s="14"/>
      <c r="T10" s="14"/>
      <c r="U10" s="14"/>
      <c r="V10" s="14"/>
      <c r="W10" s="5"/>
    </row>
    <row r="11" spans="1:23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4">
        <v>8</v>
      </c>
      <c r="L11" s="14">
        <f t="shared" si="1"/>
        <v>8</v>
      </c>
      <c r="M11" s="14">
        <f t="shared" si="1"/>
        <v>8</v>
      </c>
      <c r="N11" s="14">
        <f t="shared" si="2"/>
        <v>8</v>
      </c>
      <c r="O11" s="14">
        <f t="shared" si="2"/>
        <v>8</v>
      </c>
      <c r="P11" s="14">
        <f t="shared" si="2"/>
        <v>8</v>
      </c>
      <c r="Q11" s="14">
        <f>P11</f>
        <v>8</v>
      </c>
      <c r="R11" s="14">
        <f>Q11</f>
        <v>8</v>
      </c>
      <c r="S11" s="14"/>
      <c r="T11" s="14"/>
      <c r="U11" s="14"/>
      <c r="V11" s="5"/>
      <c r="W11" s="5"/>
    </row>
    <row r="12" spans="1:23" ht="15">
      <c r="A12" s="2" t="s">
        <v>56</v>
      </c>
      <c r="B12" s="3"/>
      <c r="C12" s="3"/>
      <c r="D12" s="3"/>
      <c r="E12" s="3"/>
      <c r="F12" s="3"/>
      <c r="G12" s="3"/>
      <c r="H12" s="3"/>
      <c r="I12" s="3"/>
      <c r="J12" s="4"/>
      <c r="K12" s="13">
        <v>11.75</v>
      </c>
      <c r="L12" s="13">
        <f t="shared" si="1"/>
        <v>11.75</v>
      </c>
      <c r="M12" s="13">
        <f t="shared" si="1"/>
        <v>11.75</v>
      </c>
      <c r="N12" s="13">
        <f>M12</f>
        <v>11.75</v>
      </c>
      <c r="O12" s="13">
        <v>10</v>
      </c>
      <c r="P12" s="13">
        <f>O12</f>
        <v>10</v>
      </c>
      <c r="Q12" s="13">
        <f>P12</f>
        <v>10</v>
      </c>
      <c r="R12" s="13">
        <f>Q12</f>
        <v>10</v>
      </c>
      <c r="S12" s="14"/>
      <c r="T12" s="14"/>
      <c r="U12" s="14"/>
      <c r="V12" s="5"/>
      <c r="W12" s="5"/>
    </row>
    <row r="13" spans="1:23" ht="15">
      <c r="A13" s="2" t="s">
        <v>57</v>
      </c>
      <c r="B13" s="3"/>
      <c r="C13" s="3"/>
      <c r="D13" s="3"/>
      <c r="E13" s="3"/>
      <c r="F13" s="3"/>
      <c r="G13" s="3"/>
      <c r="H13" s="3"/>
      <c r="I13" s="3"/>
      <c r="J13" s="4"/>
      <c r="K13" s="15">
        <f>K10*K12</f>
        <v>4428.575</v>
      </c>
      <c r="L13" s="15">
        <f t="shared" si="1"/>
        <v>4428.575</v>
      </c>
      <c r="M13" s="15">
        <f t="shared" si="1"/>
        <v>4428.575</v>
      </c>
      <c r="N13" s="15">
        <f>M13</f>
        <v>4428.575</v>
      </c>
      <c r="O13" s="15">
        <f>O10*O12</f>
        <v>3769</v>
      </c>
      <c r="P13" s="15">
        <f>O13</f>
        <v>3769</v>
      </c>
      <c r="Q13" s="15">
        <f>P13</f>
        <v>3769</v>
      </c>
      <c r="R13" s="15">
        <f>Q13</f>
        <v>3769</v>
      </c>
      <c r="S13" s="15"/>
      <c r="T13" s="15"/>
      <c r="U13" s="15"/>
      <c r="V13" s="5"/>
      <c r="W13" s="5"/>
    </row>
    <row r="14" spans="1:23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4"/>
      <c r="L14" s="14"/>
      <c r="M14" s="14"/>
      <c r="N14" s="14"/>
      <c r="O14" s="14" t="s">
        <v>17</v>
      </c>
      <c r="P14" s="14"/>
      <c r="Q14" s="14"/>
      <c r="R14" s="14"/>
      <c r="S14" s="14"/>
      <c r="T14" s="5"/>
      <c r="U14" s="5"/>
      <c r="V14" s="5"/>
      <c r="W14" s="5" t="s">
        <v>17</v>
      </c>
    </row>
    <row r="15" spans="1:23" ht="15.75">
      <c r="A15" s="7" t="s">
        <v>46</v>
      </c>
      <c r="B15" s="3"/>
      <c r="C15" s="3"/>
      <c r="D15" s="3"/>
      <c r="E15" s="3"/>
      <c r="F15" s="3"/>
      <c r="G15" s="3"/>
      <c r="H15" s="3"/>
      <c r="I15" s="3"/>
      <c r="J15" s="4"/>
      <c r="K15" s="15">
        <f>K10*4.13</f>
        <v>1556.5969999999998</v>
      </c>
      <c r="L15" s="15">
        <f aca="true" t="shared" si="3" ref="L15:M18">K15</f>
        <v>1556.5969999999998</v>
      </c>
      <c r="M15" s="15">
        <f t="shared" si="3"/>
        <v>1556.5969999999998</v>
      </c>
      <c r="N15" s="15">
        <f>M15</f>
        <v>1556.5969999999998</v>
      </c>
      <c r="O15" s="15">
        <f>N15</f>
        <v>1556.5969999999998</v>
      </c>
      <c r="P15" s="15">
        <f>O15</f>
        <v>1556.5969999999998</v>
      </c>
      <c r="Q15" s="15">
        <f>P15</f>
        <v>1556.5969999999998</v>
      </c>
      <c r="R15" s="15">
        <f>Q15</f>
        <v>1556.5969999999998</v>
      </c>
      <c r="S15" s="15"/>
      <c r="T15" s="24"/>
      <c r="U15" s="24"/>
      <c r="V15" s="24"/>
      <c r="W15" s="5"/>
    </row>
    <row r="16" spans="1:23" ht="15.75">
      <c r="A16" s="7" t="s">
        <v>14</v>
      </c>
      <c r="B16" s="3"/>
      <c r="C16" s="3"/>
      <c r="D16" s="3"/>
      <c r="E16" s="3"/>
      <c r="F16" s="3"/>
      <c r="G16" s="3"/>
      <c r="H16" s="3"/>
      <c r="I16" s="3"/>
      <c r="J16" s="4"/>
      <c r="K16" s="15">
        <f>K10*0.21</f>
        <v>79.14899999999999</v>
      </c>
      <c r="L16" s="15">
        <f t="shared" si="3"/>
        <v>79.14899999999999</v>
      </c>
      <c r="M16" s="15">
        <f t="shared" si="3"/>
        <v>79.14899999999999</v>
      </c>
      <c r="N16" s="15">
        <f>M16</f>
        <v>79.14899999999999</v>
      </c>
      <c r="O16" s="15">
        <f>O10*0.7</f>
        <v>263.83</v>
      </c>
      <c r="P16" s="15">
        <f aca="true" t="shared" si="4" ref="P16:Q18">O16</f>
        <v>263.83</v>
      </c>
      <c r="Q16" s="15">
        <f t="shared" si="4"/>
        <v>263.83</v>
      </c>
      <c r="R16" s="15">
        <f>Q16</f>
        <v>263.83</v>
      </c>
      <c r="S16" s="15"/>
      <c r="T16" s="24"/>
      <c r="U16" s="24"/>
      <c r="V16" s="24"/>
      <c r="W16" s="5"/>
    </row>
    <row r="17" spans="1:23" ht="15.75">
      <c r="A17" s="7" t="s">
        <v>29</v>
      </c>
      <c r="B17" s="3"/>
      <c r="C17" s="3"/>
      <c r="D17" s="3"/>
      <c r="E17" s="3"/>
      <c r="F17" s="3"/>
      <c r="G17" s="3"/>
      <c r="H17" s="3"/>
      <c r="I17" s="3"/>
      <c r="J17" s="4"/>
      <c r="K17" s="15">
        <f>K10*1.87</f>
        <v>704.803</v>
      </c>
      <c r="L17" s="15">
        <f t="shared" si="3"/>
        <v>704.803</v>
      </c>
      <c r="M17" s="15">
        <f t="shared" si="3"/>
        <v>704.803</v>
      </c>
      <c r="N17" s="15">
        <f>M17</f>
        <v>704.803</v>
      </c>
      <c r="O17" s="15">
        <f>N17</f>
        <v>704.803</v>
      </c>
      <c r="P17" s="15">
        <f t="shared" si="4"/>
        <v>704.803</v>
      </c>
      <c r="Q17" s="15">
        <f t="shared" si="4"/>
        <v>704.803</v>
      </c>
      <c r="R17" s="15">
        <f>Q17</f>
        <v>704.803</v>
      </c>
      <c r="S17" s="15"/>
      <c r="T17" s="24"/>
      <c r="U17" s="24"/>
      <c r="V17" s="24"/>
      <c r="W17" s="5"/>
    </row>
    <row r="18" spans="1:23" ht="15.75">
      <c r="A18" s="7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5">
        <f>K10</f>
        <v>376.9</v>
      </c>
      <c r="L18" s="15">
        <f t="shared" si="3"/>
        <v>376.9</v>
      </c>
      <c r="M18" s="15">
        <f t="shared" si="3"/>
        <v>376.9</v>
      </c>
      <c r="N18" s="15">
        <f>M18</f>
        <v>376.9</v>
      </c>
      <c r="O18" s="15">
        <f>N18</f>
        <v>376.9</v>
      </c>
      <c r="P18" s="15">
        <f t="shared" si="4"/>
        <v>376.9</v>
      </c>
      <c r="Q18" s="15">
        <f t="shared" si="4"/>
        <v>376.9</v>
      </c>
      <c r="R18" s="15">
        <f>Q18</f>
        <v>376.9</v>
      </c>
      <c r="S18" s="15"/>
      <c r="T18" s="24"/>
      <c r="U18" s="24"/>
      <c r="V18" s="24"/>
      <c r="W18" s="5"/>
    </row>
    <row r="19" spans="1:23" ht="15.75">
      <c r="A19" s="7" t="s">
        <v>32</v>
      </c>
      <c r="B19" s="3"/>
      <c r="C19" s="3"/>
      <c r="D19" s="3"/>
      <c r="E19" s="3"/>
      <c r="F19" s="3"/>
      <c r="G19" s="3"/>
      <c r="H19" s="3"/>
      <c r="I19" s="3"/>
      <c r="J19" s="4"/>
      <c r="K19" s="27"/>
      <c r="L19" s="23"/>
      <c r="M19" s="24"/>
      <c r="N19" s="15"/>
      <c r="O19" s="15"/>
      <c r="P19" s="15"/>
      <c r="Q19" s="15"/>
      <c r="R19" s="15"/>
      <c r="S19" s="15"/>
      <c r="T19" s="15"/>
      <c r="U19" s="15"/>
      <c r="V19" s="15"/>
      <c r="W19" s="14"/>
    </row>
    <row r="20" spans="1:23" ht="15.75">
      <c r="A20" s="7" t="s">
        <v>65</v>
      </c>
      <c r="B20" s="3"/>
      <c r="C20" s="3"/>
      <c r="D20" s="3"/>
      <c r="E20" s="3"/>
      <c r="F20" s="3"/>
      <c r="G20" s="3"/>
      <c r="H20" s="3"/>
      <c r="I20" s="3"/>
      <c r="J20" s="4"/>
      <c r="K20" s="27"/>
      <c r="L20" s="23"/>
      <c r="M20" s="24"/>
      <c r="N20" s="15"/>
      <c r="O20" s="15">
        <f>O10*0.15</f>
        <v>56.535</v>
      </c>
      <c r="P20" s="15">
        <f>O20</f>
        <v>56.535</v>
      </c>
      <c r="Q20" s="15">
        <f>P20</f>
        <v>56.535</v>
      </c>
      <c r="R20" s="15">
        <f>Q20</f>
        <v>56.535</v>
      </c>
      <c r="S20" s="15"/>
      <c r="T20" s="15"/>
      <c r="U20" s="15"/>
      <c r="V20" s="15"/>
      <c r="W20" s="14"/>
    </row>
    <row r="21" spans="1:23" ht="15.75">
      <c r="A21" s="7" t="s">
        <v>66</v>
      </c>
      <c r="B21" s="6"/>
      <c r="C21" s="6"/>
      <c r="D21" s="6"/>
      <c r="E21" s="6"/>
      <c r="F21" s="6"/>
      <c r="G21" s="6"/>
      <c r="H21" s="6"/>
      <c r="I21" s="3"/>
      <c r="J21" s="4"/>
      <c r="K21" s="23"/>
      <c r="L21" s="23"/>
      <c r="M21" s="24"/>
      <c r="N21" s="15">
        <f>N34</f>
        <v>100</v>
      </c>
      <c r="O21" s="15">
        <f>O26</f>
        <v>1500</v>
      </c>
      <c r="P21" s="15"/>
      <c r="Q21" s="15"/>
      <c r="R21" s="15"/>
      <c r="S21" s="15"/>
      <c r="T21" s="15"/>
      <c r="U21" s="15"/>
      <c r="V21" s="15"/>
      <c r="W21" s="14"/>
    </row>
    <row r="22" spans="1:23" ht="15.7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27"/>
      <c r="L22" s="23"/>
      <c r="M22" s="24"/>
      <c r="N22" s="15"/>
      <c r="O22" s="15"/>
      <c r="P22" s="15"/>
      <c r="Q22" s="15"/>
      <c r="R22" s="15"/>
      <c r="S22" s="15"/>
      <c r="T22" s="15"/>
      <c r="U22" s="15"/>
      <c r="V22" s="15"/>
      <c r="W22" s="28"/>
    </row>
    <row r="23" spans="1:23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27"/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6"/>
    </row>
    <row r="24" spans="1:23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23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/>
    </row>
    <row r="25" spans="1:23" ht="15">
      <c r="A25" s="2" t="s">
        <v>58</v>
      </c>
      <c r="B25" s="3"/>
      <c r="C25" s="3"/>
      <c r="D25" s="3"/>
      <c r="E25" s="3"/>
      <c r="F25" s="3"/>
      <c r="G25" s="3"/>
      <c r="H25" s="3"/>
      <c r="I25" s="3"/>
      <c r="J25" s="4"/>
      <c r="K25" s="27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</row>
    <row r="26" spans="1:23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27"/>
      <c r="L26" s="23"/>
      <c r="M26" s="24"/>
      <c r="N26" s="24"/>
      <c r="O26" s="24">
        <v>1500</v>
      </c>
      <c r="P26" s="24"/>
      <c r="Q26" s="24"/>
      <c r="R26" s="24"/>
      <c r="S26" s="24"/>
      <c r="T26" s="24"/>
      <c r="U26" s="24"/>
      <c r="V26" s="24"/>
      <c r="W26" s="26"/>
    </row>
    <row r="27" spans="1:23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27"/>
      <c r="L27" s="23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13"/>
    </row>
    <row r="28" spans="1:23" ht="15">
      <c r="A28" s="2" t="s">
        <v>51</v>
      </c>
      <c r="B28" s="3"/>
      <c r="C28" s="3"/>
      <c r="D28" s="3"/>
      <c r="E28" s="3"/>
      <c r="F28" s="3"/>
      <c r="G28" s="3"/>
      <c r="H28" s="3"/>
      <c r="I28" s="3"/>
      <c r="J28" s="4"/>
      <c r="K28" s="27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5"/>
    </row>
    <row r="29" spans="1:23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27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5"/>
    </row>
    <row r="30" spans="1:23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27"/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7"/>
      <c r="L31" s="23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7"/>
      <c r="L32" s="23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7"/>
      <c r="L33" s="23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5"/>
    </row>
    <row r="34" spans="1:23" ht="15">
      <c r="A34" s="2" t="s">
        <v>64</v>
      </c>
      <c r="B34" s="3"/>
      <c r="C34" s="3"/>
      <c r="D34" s="3"/>
      <c r="E34" s="3"/>
      <c r="F34" s="3"/>
      <c r="G34" s="3"/>
      <c r="H34" s="3"/>
      <c r="I34" s="3"/>
      <c r="J34" s="4"/>
      <c r="K34" s="23"/>
      <c r="L34" s="23"/>
      <c r="M34" s="24"/>
      <c r="N34" s="24">
        <v>100</v>
      </c>
      <c r="O34" s="24"/>
      <c r="P34" s="24"/>
      <c r="Q34" s="24"/>
      <c r="R34" s="24"/>
      <c r="S34" s="24"/>
      <c r="T34" s="24"/>
      <c r="U34" s="24"/>
      <c r="V34" s="24"/>
      <c r="W34" s="25"/>
    </row>
    <row r="35" spans="1:23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5">
        <f>K15+K16+K17+K18</f>
        <v>2717.4489999999996</v>
      </c>
      <c r="L35" s="15">
        <f>K35</f>
        <v>2717.4489999999996</v>
      </c>
      <c r="M35" s="15">
        <f>L35</f>
        <v>2717.4489999999996</v>
      </c>
      <c r="N35" s="15">
        <f>M35+N34</f>
        <v>2817.4489999999996</v>
      </c>
      <c r="O35" s="15">
        <f>O15+O16+O17+O18+O20+O21</f>
        <v>4458.664999999999</v>
      </c>
      <c r="P35" s="15">
        <f>P15+P16+P17+P18+P20</f>
        <v>2958.6649999999995</v>
      </c>
      <c r="Q35" s="15">
        <f>P35</f>
        <v>2958.6649999999995</v>
      </c>
      <c r="R35" s="15"/>
      <c r="S35" s="15"/>
      <c r="T35" s="15"/>
      <c r="U35" s="15"/>
      <c r="V35" s="15"/>
      <c r="W35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2014-02-07T07:30:53Z</cp:lastPrinted>
  <dcterms:created xsi:type="dcterms:W3CDTF">2012-04-11T04:13:08Z</dcterms:created>
  <dcterms:modified xsi:type="dcterms:W3CDTF">2018-09-12T09:03:35Z</dcterms:modified>
  <cp:category/>
  <cp:version/>
  <cp:contentType/>
  <cp:contentStatus/>
</cp:coreProperties>
</file>