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<sst xmlns="http://schemas.openxmlformats.org/spreadsheetml/2006/main" count="112" uniqueCount="68">
  <si>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</si>
  <si>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</si>
  <si>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</si>
  <si>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</si>
  <si>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</si>
  <si>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</si>
  <si>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</si>
  <si>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</si>
  <si>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</si>
  <si>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</si>
  <si>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</si>
  <si>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</si>
  <si>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</si>
  <si>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</si>
  <si>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</si>
  <si>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 </t>
  </si>
  <si>
    <t>ноябрь</t>
  </si>
  <si>
    <t>декабрь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</si>
  <si>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</si>
  <si>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</si>
  <si>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</si>
  <si>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</si>
  <si>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13 ул. Элеваторная за 4 квартал  </t>
  </si>
  <si>
    <t xml:space="preserve">коммунальным услугам жилого дома № 13 ул. Элеваторная за 3 квартал  </t>
  </si>
  <si>
    <t xml:space="preserve">5.начислено за 3 квартал </t>
  </si>
  <si>
    <t xml:space="preserve">коммунальным услугам жилого дома № 13 ул. Элеваторная за 2 квартал  </t>
  </si>
  <si>
    <t xml:space="preserve">5.начислено за 2 квартал  </t>
  </si>
  <si>
    <t xml:space="preserve">коммунальным услугам жилого дома № 13 ул. Элеваторная за 1 квартал 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</si>
  <si>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</si>
  <si>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</si>
  <si>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</si>
  <si>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</si>
  <si>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</si>
  <si>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</si>
  <si>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</si>
  <si>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</si>
  <si>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</si>
  <si>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</si>
  <si>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</si>
  <si>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</si>
  <si>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</si>
  <si>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</si>
  <si>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</si>
  <si>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</si>
  <si>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</si>
  <si>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</si>
  <si>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</si>
  <si>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</si>
  <si>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</si>
  <si>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</si>
  <si>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</si>
  <si>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</si>
  <si>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</si>
  <si>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</si>
  <si>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</si>
  <si>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</si>
  <si>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</si>
  <si>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</si>
  <si>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</si>
  <si>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</si>
  <si>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 xml:space="preserve">ж.Смена входных дверей в местах общего пользования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</si>
  <si>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</si>
  <si>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</si>
  <si>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</si>
  <si>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</si>
  <si>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13  ул. Элеваторная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</si>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</sst>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2" t="s">
        <v>15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7092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4258.9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80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49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 t="e">
        <f>K5+K8-K15</f>
        <v>#REF!</v>
      </c>
      <c r="L20" s="16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15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4258.9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80</v>
      </c>
    </row>
    <row r="24" spans="1:11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Лист2!#REF!+Лист2!#REF!+Лист2!#REF!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49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K20+K24-K31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4258.9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80</v>
      </c>
    </row>
    <row r="40" spans="1:11" ht="1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Лист2!#REF!*3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5" t="e">
        <f>K37+K40-K47</f>
        <v>#REF!</v>
      </c>
      <c r="L52" s="16"/>
    </row>
    <row r="53" spans="1:11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4258.9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80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49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7092</v>
      </c>
      <c r="L65" s="16"/>
    </row>
    <row r="66" spans="1:11" ht="15">
      <c r="A66" s="19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45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R10" sqref="R10"/>
    </sheetView>
  </sheetViews>
  <sheetFormatPr defaultColWidth="9.00390625" defaultRowHeight="12.75"/>
  <cols>
    <col min="10" max="10" width="18.25390625" style="0" customWidth="1"/>
    <col min="22" max="22" width="10.125" style="0" customWidth="1"/>
    <col min="34" max="34" width="18.00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65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7" t="s">
        <v>15</v>
      </c>
    </row>
    <row r="5" spans="5:35" ht="12.75">
      <c r="E5" s="18" t="s">
        <v>54</v>
      </c>
      <c r="AI5" s="22" t="s">
        <v>15</v>
      </c>
    </row>
    <row r="8" spans="11:23" ht="12.75">
      <c r="K8" t="s">
        <v>50</v>
      </c>
      <c r="L8" t="s">
        <v>51</v>
      </c>
      <c r="M8" t="s">
        <v>52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53</v>
      </c>
      <c r="U8" t="s">
        <v>16</v>
      </c>
      <c r="V8" t="s">
        <v>17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15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4077</v>
      </c>
      <c r="L10" s="15">
        <f aca="true" t="shared" si="0" ref="L10:Q10">K10+K14-K37</f>
        <v>12173.975000000006</v>
      </c>
      <c r="M10" s="15">
        <f t="shared" si="0"/>
        <v>20274.746000000014</v>
      </c>
      <c r="N10" s="15">
        <f t="shared" si="0"/>
        <v>24456.72100000002</v>
      </c>
      <c r="O10" s="15">
        <f t="shared" si="0"/>
        <v>26579.696000000025</v>
      </c>
      <c r="P10" s="15">
        <f t="shared" si="0"/>
        <v>30911.043000000027</v>
      </c>
      <c r="Q10" s="15">
        <f t="shared" si="0"/>
        <v>32196.39000000002</v>
      </c>
      <c r="R10" s="15">
        <f>Q10+Q14-Q37</f>
        <v>34039.73700000003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4258.9</v>
      </c>
      <c r="L11" s="12">
        <f aca="true" t="shared" si="1" ref="L11:M14">K11</f>
        <v>4258.9</v>
      </c>
      <c r="M11" s="12">
        <f t="shared" si="1"/>
        <v>4258.9</v>
      </c>
      <c r="N11" s="12">
        <f aca="true" t="shared" si="2" ref="N11:P12">M11</f>
        <v>4258.9</v>
      </c>
      <c r="O11" s="12">
        <f t="shared" si="2"/>
        <v>4258.9</v>
      </c>
      <c r="P11" s="12">
        <f t="shared" si="2"/>
        <v>4258.9</v>
      </c>
      <c r="Q11" s="12">
        <f>P11</f>
        <v>4258.9</v>
      </c>
      <c r="R11" s="12">
        <f>Q11</f>
        <v>4258.9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80</v>
      </c>
      <c r="L12" s="14">
        <f t="shared" si="1"/>
        <v>80</v>
      </c>
      <c r="M12" s="14">
        <f t="shared" si="1"/>
        <v>80</v>
      </c>
      <c r="N12" s="14">
        <f t="shared" si="2"/>
        <v>80</v>
      </c>
      <c r="O12" s="14">
        <f t="shared" si="2"/>
        <v>80</v>
      </c>
      <c r="P12" s="14">
        <f t="shared" si="2"/>
        <v>80</v>
      </c>
      <c r="Q12" s="14">
        <f>P12</f>
        <v>80</v>
      </c>
      <c r="R12" s="14">
        <f>Q12</f>
        <v>80</v>
      </c>
      <c r="S12" s="14"/>
      <c r="T12" s="14"/>
      <c r="U12" s="14"/>
      <c r="V12" s="5"/>
      <c r="W12" s="5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f t="shared" si="1"/>
        <v>10</v>
      </c>
      <c r="M13" s="12">
        <f t="shared" si="1"/>
        <v>10</v>
      </c>
      <c r="N13" s="12">
        <f>M13</f>
        <v>10</v>
      </c>
      <c r="O13" s="14">
        <v>11.23</v>
      </c>
      <c r="P13" s="14">
        <f>O13</f>
        <v>11.23</v>
      </c>
      <c r="Q13" s="14">
        <f>P13</f>
        <v>11.23</v>
      </c>
      <c r="R13" s="14">
        <f>Q13</f>
        <v>11.23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f>K11*K13</f>
        <v>42589</v>
      </c>
      <c r="L14" s="15">
        <f t="shared" si="1"/>
        <v>42589</v>
      </c>
      <c r="M14" s="15">
        <f t="shared" si="1"/>
        <v>42589</v>
      </c>
      <c r="N14" s="15">
        <f>M14</f>
        <v>42589</v>
      </c>
      <c r="O14" s="15">
        <f>O11*O13</f>
        <v>47827.447</v>
      </c>
      <c r="P14" s="15">
        <f>O14</f>
        <v>47827.447</v>
      </c>
      <c r="Q14" s="15">
        <f>P14</f>
        <v>47827.447</v>
      </c>
      <c r="R14" s="15">
        <f>Q14</f>
        <v>47827.447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5"/>
      <c r="T15" s="5"/>
      <c r="U15" s="5"/>
      <c r="V15" s="5"/>
      <c r="W15" s="5" t="s">
        <v>15</v>
      </c>
    </row>
    <row r="16" spans="1:23" ht="15.75">
      <c r="A16" s="7" t="s">
        <v>49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17589.256999999998</v>
      </c>
      <c r="L16" s="15">
        <f aca="true" t="shared" si="3" ref="L16:M19">K16</f>
        <v>17589.256999999998</v>
      </c>
      <c r="M16" s="15">
        <f t="shared" si="3"/>
        <v>17589.256999999998</v>
      </c>
      <c r="N16" s="15">
        <f>M16</f>
        <v>17589.256999999998</v>
      </c>
      <c r="O16" s="15">
        <f>N16</f>
        <v>17589.256999999998</v>
      </c>
      <c r="P16" s="15">
        <f>O16</f>
        <v>17589.256999999998</v>
      </c>
      <c r="Q16" s="15">
        <f>P16</f>
        <v>17589.256999999998</v>
      </c>
      <c r="R16" s="15">
        <f>Q16</f>
        <v>17589.256999999998</v>
      </c>
      <c r="S16" s="23"/>
      <c r="T16" s="23"/>
      <c r="U16" s="23"/>
      <c r="V16" s="23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894.3689999999999</v>
      </c>
      <c r="L17" s="15">
        <f t="shared" si="3"/>
        <v>894.3689999999999</v>
      </c>
      <c r="M17" s="15">
        <f t="shared" si="3"/>
        <v>894.3689999999999</v>
      </c>
      <c r="N17" s="15">
        <f>M17</f>
        <v>894.3689999999999</v>
      </c>
      <c r="O17" s="15">
        <f>O11*0.62</f>
        <v>2640.5179999999996</v>
      </c>
      <c r="P17" s="15">
        <f aca="true" t="shared" si="4" ref="P17:P22">O17</f>
        <v>2640.5179999999996</v>
      </c>
      <c r="Q17" s="15">
        <f aca="true" t="shared" si="5" ref="Q17:Q22">P17</f>
        <v>2640.5179999999996</v>
      </c>
      <c r="R17" s="15">
        <f>Q17</f>
        <v>2640.5179999999996</v>
      </c>
      <c r="S17" s="23"/>
      <c r="T17" s="23"/>
      <c r="U17" s="23"/>
      <c r="V17" s="23"/>
      <c r="W17" s="5"/>
    </row>
    <row r="18" spans="1:25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K11*1.91</f>
        <v>8134.498999999999</v>
      </c>
      <c r="L18" s="15">
        <f t="shared" si="3"/>
        <v>8134.498999999999</v>
      </c>
      <c r="M18" s="15">
        <f t="shared" si="3"/>
        <v>8134.498999999999</v>
      </c>
      <c r="N18" s="15">
        <f>M18</f>
        <v>8134.498999999999</v>
      </c>
      <c r="O18" s="15">
        <f>O11*1.91</f>
        <v>8134.498999999999</v>
      </c>
      <c r="P18" s="15">
        <f t="shared" si="4"/>
        <v>8134.498999999999</v>
      </c>
      <c r="Q18" s="15">
        <f t="shared" si="5"/>
        <v>8134.498999999999</v>
      </c>
      <c r="R18" s="15">
        <f>Q18</f>
        <v>8134.498999999999</v>
      </c>
      <c r="S18" s="23"/>
      <c r="T18" s="23"/>
      <c r="U18" s="23"/>
      <c r="V18" s="23"/>
      <c r="W18" s="5"/>
      <c r="X18" s="27"/>
      <c r="Y18" s="27"/>
    </row>
    <row r="19" spans="1:25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4258.9</v>
      </c>
      <c r="L19" s="15">
        <f t="shared" si="3"/>
        <v>4258.9</v>
      </c>
      <c r="M19" s="15">
        <f t="shared" si="3"/>
        <v>4258.9</v>
      </c>
      <c r="N19" s="15">
        <f>M19</f>
        <v>4258.9</v>
      </c>
      <c r="O19" s="15">
        <f>N19</f>
        <v>4258.9</v>
      </c>
      <c r="P19" s="15">
        <f t="shared" si="4"/>
        <v>4258.9</v>
      </c>
      <c r="Q19" s="15">
        <f t="shared" si="5"/>
        <v>4258.9</v>
      </c>
      <c r="R19" s="15">
        <f>Q19</f>
        <v>4258.9</v>
      </c>
      <c r="S19" s="23"/>
      <c r="T19" s="23"/>
      <c r="U19" s="23"/>
      <c r="V19" s="23"/>
      <c r="W19" s="5"/>
      <c r="X19" s="28"/>
      <c r="Y19" s="29"/>
    </row>
    <row r="20" spans="1:25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0.36*L11</f>
        <v>1533.2039999999997</v>
      </c>
      <c r="M20" s="15">
        <v>0</v>
      </c>
      <c r="N20" s="15">
        <f>M20</f>
        <v>0</v>
      </c>
      <c r="O20" s="15">
        <f>O11*0.36</f>
        <v>1533.2039999999997</v>
      </c>
      <c r="P20" s="15">
        <f t="shared" si="4"/>
        <v>1533.2039999999997</v>
      </c>
      <c r="Q20" s="15">
        <f t="shared" si="5"/>
        <v>1533.2039999999997</v>
      </c>
      <c r="R20" s="15">
        <f>Q20</f>
        <v>1533.2039999999997</v>
      </c>
      <c r="S20" s="23"/>
      <c r="T20" s="23"/>
      <c r="U20" s="23"/>
      <c r="V20" s="23"/>
      <c r="W20" s="5"/>
      <c r="X20" s="28"/>
      <c r="Y20" s="29"/>
    </row>
    <row r="21" spans="1:25" ht="15.75">
      <c r="A21" s="7" t="s">
        <v>66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638.8349999999999</v>
      </c>
      <c r="P21" s="15">
        <f t="shared" si="4"/>
        <v>638.8349999999999</v>
      </c>
      <c r="Q21" s="15">
        <f t="shared" si="5"/>
        <v>638.8349999999999</v>
      </c>
      <c r="R21" s="15">
        <f>Q21</f>
        <v>638.8349999999999</v>
      </c>
      <c r="S21" s="23"/>
      <c r="T21" s="23"/>
      <c r="U21" s="23"/>
      <c r="V21" s="23"/>
      <c r="W21" s="5"/>
      <c r="X21" s="28"/>
      <c r="Y21" s="29"/>
    </row>
    <row r="22" spans="1:25" ht="15.75">
      <c r="A22" s="7" t="s">
        <v>67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O11*0.83</f>
        <v>3534.8869999999997</v>
      </c>
      <c r="P22" s="15">
        <f t="shared" si="4"/>
        <v>3534.8869999999997</v>
      </c>
      <c r="Q22" s="15">
        <f t="shared" si="5"/>
        <v>3534.8869999999997</v>
      </c>
      <c r="R22" s="15">
        <f>Q22</f>
        <v>3534.8869999999997</v>
      </c>
      <c r="S22" s="23"/>
      <c r="T22" s="23"/>
      <c r="U22" s="23"/>
      <c r="V22" s="23"/>
      <c r="W22" s="5"/>
      <c r="X22" s="28"/>
      <c r="Y22" s="29"/>
    </row>
    <row r="23" spans="1:25" ht="15.75">
      <c r="A23" s="7" t="s">
        <v>34</v>
      </c>
      <c r="B23" s="6"/>
      <c r="C23" s="6"/>
      <c r="D23" s="6"/>
      <c r="E23" s="6"/>
      <c r="F23" s="6"/>
      <c r="G23" s="6"/>
      <c r="H23" s="6"/>
      <c r="I23" s="3"/>
      <c r="J23" s="4"/>
      <c r="K23" s="15">
        <f>K26+K27+K32+K33</f>
        <v>3615</v>
      </c>
      <c r="L23" s="15">
        <f>L26+L27+L33</f>
        <v>2078</v>
      </c>
      <c r="M23" s="15">
        <f>M24+M27+M33</f>
        <v>7530</v>
      </c>
      <c r="N23" s="15">
        <f>N24+N26+N33</f>
        <v>9589</v>
      </c>
      <c r="O23" s="15">
        <f>O24+O33</f>
        <v>5166</v>
      </c>
      <c r="P23" s="15">
        <f>P24+P33</f>
        <v>8212</v>
      </c>
      <c r="Q23" s="15">
        <f>Q24+Q28+Q33</f>
        <v>7654</v>
      </c>
      <c r="R23" s="15"/>
      <c r="S23" s="23"/>
      <c r="T23" s="23"/>
      <c r="U23" s="23"/>
      <c r="V23" s="15"/>
      <c r="W23" s="5"/>
      <c r="X23" s="28"/>
      <c r="Y23" s="30"/>
    </row>
    <row r="24" spans="1:25" ht="15.7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33"/>
      <c r="L24" s="24"/>
      <c r="M24" s="23">
        <f>4805+479</f>
        <v>5284</v>
      </c>
      <c r="N24" s="23">
        <f>3328+4122</f>
        <v>7450</v>
      </c>
      <c r="O24" s="23">
        <f>1731+2635</f>
        <v>4366</v>
      </c>
      <c r="P24" s="23">
        <f>2182+5230</f>
        <v>7412</v>
      </c>
      <c r="Q24" s="23">
        <v>4354</v>
      </c>
      <c r="R24" s="23"/>
      <c r="S24" s="23"/>
      <c r="T24" s="23"/>
      <c r="U24" s="23"/>
      <c r="V24" s="23"/>
      <c r="W24" s="25"/>
      <c r="X24" s="31"/>
      <c r="Y24" s="30"/>
    </row>
    <row r="25" spans="1:25" ht="15.7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33"/>
      <c r="L25" s="24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  <c r="X25" s="28"/>
      <c r="Y25" s="29"/>
    </row>
    <row r="26" spans="1:25" ht="15.7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4">
        <v>1903</v>
      </c>
      <c r="L26" s="24">
        <v>639</v>
      </c>
      <c r="M26" s="23"/>
      <c r="N26" s="23">
        <v>1339</v>
      </c>
      <c r="O26" s="23"/>
      <c r="P26" s="23"/>
      <c r="Q26" s="23"/>
      <c r="R26" s="23"/>
      <c r="S26" s="23"/>
      <c r="T26" s="23"/>
      <c r="U26" s="23"/>
      <c r="V26" s="23"/>
      <c r="W26" s="25"/>
      <c r="X26" s="32"/>
      <c r="Y26" s="29"/>
    </row>
    <row r="27" spans="1:25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33">
        <v>362</v>
      </c>
      <c r="L27" s="24">
        <v>639</v>
      </c>
      <c r="M27" s="23">
        <f>928+518</f>
        <v>1446</v>
      </c>
      <c r="N27" s="23"/>
      <c r="O27" s="23"/>
      <c r="P27" s="23"/>
      <c r="Q27" s="23"/>
      <c r="R27" s="23"/>
      <c r="S27" s="23"/>
      <c r="T27" s="23"/>
      <c r="U27" s="23"/>
      <c r="V27" s="23"/>
      <c r="W27" s="25"/>
      <c r="X27" s="27"/>
      <c r="Y27" s="29"/>
    </row>
    <row r="28" spans="1:25" ht="15.7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33"/>
      <c r="L28" s="24"/>
      <c r="M28" s="23"/>
      <c r="N28" s="23"/>
      <c r="O28" s="23"/>
      <c r="P28" s="23"/>
      <c r="Q28" s="23">
        <v>2500</v>
      </c>
      <c r="R28" s="23"/>
      <c r="S28" s="23"/>
      <c r="T28" s="23"/>
      <c r="U28" s="23"/>
      <c r="V28" s="23"/>
      <c r="W28" s="25"/>
      <c r="X28" s="27"/>
      <c r="Y28" s="29"/>
    </row>
    <row r="29" spans="1:25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33"/>
      <c r="L29" s="24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3"/>
      <c r="X29" s="27"/>
      <c r="Y29" s="27"/>
    </row>
    <row r="30" spans="1:2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33"/>
      <c r="L30" s="2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  <c r="X30" s="27"/>
      <c r="Y30" s="27"/>
    </row>
    <row r="31" spans="1:23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33"/>
      <c r="L31" s="24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33">
        <v>550</v>
      </c>
      <c r="L32" s="24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33">
        <v>800</v>
      </c>
      <c r="L33" s="24">
        <f aca="true" t="shared" si="6" ref="L33:Q33">K33</f>
        <v>800</v>
      </c>
      <c r="M33" s="23">
        <f t="shared" si="6"/>
        <v>800</v>
      </c>
      <c r="N33" s="23">
        <f t="shared" si="6"/>
        <v>800</v>
      </c>
      <c r="O33" s="23">
        <f t="shared" si="6"/>
        <v>800</v>
      </c>
      <c r="P33" s="23">
        <f t="shared" si="6"/>
        <v>800</v>
      </c>
      <c r="Q33" s="23">
        <f t="shared" si="6"/>
        <v>800</v>
      </c>
      <c r="R33" s="23">
        <f>Q33</f>
        <v>800</v>
      </c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33"/>
      <c r="L34" s="24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33"/>
      <c r="L35" s="24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"/>
    </row>
    <row r="36" spans="1:23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24"/>
      <c r="L36" s="24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K16+K17+K18+K19+K20+K23</f>
        <v>34492.024999999994</v>
      </c>
      <c r="L37" s="15">
        <f>L16+L17+L18+L19+L20+L23</f>
        <v>34488.22899999999</v>
      </c>
      <c r="M37" s="15">
        <f>M16+M17+M18+M19+M20+M23</f>
        <v>38407.024999999994</v>
      </c>
      <c r="N37" s="15">
        <f>N16+N17+N18+N19+N20+N23</f>
        <v>40466.024999999994</v>
      </c>
      <c r="O37" s="15">
        <f>O16+O17+O18+O19+O20+O21+O22+O23</f>
        <v>43496.1</v>
      </c>
      <c r="P37" s="15">
        <f>P16+P17+P18+P19+P20+P21+P22+P23</f>
        <v>46542.1</v>
      </c>
      <c r="Q37" s="15">
        <f>Q16+Q17+Q18+Q19+Q20+Q21+Q22+Q23</f>
        <v>45984.1</v>
      </c>
      <c r="R37" s="15"/>
      <c r="S37" s="15"/>
      <c r="T37" s="15"/>
      <c r="U37" s="15"/>
      <c r="V37" s="15"/>
      <c r="W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2013-01-28T00:28:03Z</cp:lastPrinted>
  <dcterms:created xsi:type="dcterms:W3CDTF">2012-04-11T04:13:08Z</dcterms:created>
  <dcterms:modified xsi:type="dcterms:W3CDTF">2018-09-12T05:35:39Z</dcterms:modified>
  <cp:category/>
  <cp:version/>
  <cp:contentType/>
  <cp:contentStatus/>
</cp:coreProperties>
</file>