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<sst xmlns="http://schemas.openxmlformats.org/spreadsheetml/2006/main" count="113" uniqueCount="67">
  <si>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</si>
  <si>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</si>
  <si>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</si>
  <si>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</si>
  <si>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</si>
  <si>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</si>
  <si>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</si>
  <si>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</si>
  <si>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</si>
  <si>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</si>
  <si>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</si>
  <si>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</si>
  <si>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</si>
  <si>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</si>
  <si>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</si>
  <si>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</si>
  <si>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</si>
  <si>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</si>
  <si>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</si>
  <si>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</si>
  <si>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</si>
  <si>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</si>
  <si>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коммунальным услугам жилого дома № 1 ул. ДРСУ-1 за 1 квартал  </t>
  </si>
  <si>
    <t xml:space="preserve">5.начислено за 1 квартал  </t>
  </si>
  <si>
    <t xml:space="preserve">коммунальным услугам жилого дома № 1 ул. ДРСУ-1 за 2 квартал  </t>
  </si>
  <si>
    <t xml:space="preserve">5.начислено за 2 квартал   </t>
  </si>
  <si>
    <t xml:space="preserve">коммунальным услугам жилого дома № 1 ул. ДРСУ-1 за 3 квартал  </t>
  </si>
  <si>
    <t xml:space="preserve">5.начислено за 3 квартал  </t>
  </si>
  <si>
    <t xml:space="preserve">коммунальным услугам жилого дома № 1 ул. ДРСУ-1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</si>
  <si>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</si>
  <si>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</si>
  <si>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</si>
  <si>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</si>
  <si>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</si>
  <si>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</si>
  <si>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</si>
  <si>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</si>
  <si>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</si>
  <si>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</si>
  <si>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</si>
  <si>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</si>
  <si>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</si>
  <si>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</si>
  <si>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</si>
  <si>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</si>
  <si>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</si>
  <si>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</si>
  <si>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</si>
  <si>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</si>
  <si>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</si>
  <si>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</si>
  <si>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</si>
  <si>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</si>
  <si>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</si>
  <si>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</si>
  <si>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</si>
  <si>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</si>
  <si>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</si>
  <si>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</si>
  <si>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</si>
  <si>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</si>
  <si>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</si>
  <si>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</si>
  <si>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</si>
  <si>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  ул. ДРСУ-1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</si>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</sst>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39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2">
        <v>-3651</v>
      </c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2" t="s">
        <v>18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693.9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23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K4+K8-K15</f>
        <v>#REF!</v>
      </c>
      <c r="L21" s="16"/>
    </row>
    <row r="22" spans="1:11" ht="15">
      <c r="A22" s="2" t="s">
        <v>38</v>
      </c>
      <c r="B22" s="3"/>
      <c r="C22" s="3"/>
      <c r="D22" s="3"/>
      <c r="E22" s="3"/>
      <c r="F22" s="3"/>
      <c r="G22" s="3"/>
      <c r="H22" s="3"/>
      <c r="I22" s="3"/>
      <c r="J22" s="4"/>
      <c r="K22" s="12"/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693.9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16</v>
      </c>
    </row>
    <row r="25" spans="1:11" ht="15">
      <c r="A25" s="2" t="s">
        <v>25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32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33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K21+K25-K32</f>
        <v>#REF!</v>
      </c>
    </row>
    <row r="38" spans="1:12" ht="15">
      <c r="A38" s="2" t="s">
        <v>40</v>
      </c>
      <c r="B38" s="3"/>
      <c r="C38" s="3"/>
      <c r="D38" s="3"/>
      <c r="E38" s="3"/>
      <c r="F38" s="3"/>
      <c r="G38" s="3"/>
      <c r="H38" s="3"/>
      <c r="I38" s="3"/>
      <c r="J38" s="4"/>
      <c r="K38" s="12" t="s">
        <v>18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693.9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16</v>
      </c>
    </row>
    <row r="41" spans="1:11" ht="15">
      <c r="A41" s="2" t="s">
        <v>27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33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28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2" t="e">
        <f>K37+K41-K48</f>
        <v>#REF!</v>
      </c>
    </row>
    <row r="54" spans="1:11" ht="15">
      <c r="A54" s="2" t="s">
        <v>42</v>
      </c>
      <c r="B54" s="3"/>
      <c r="C54" s="3"/>
      <c r="D54" s="3"/>
      <c r="E54" s="3"/>
      <c r="F54" s="3"/>
      <c r="G54" s="3"/>
      <c r="H54" s="3"/>
      <c r="I54" s="3"/>
      <c r="J54" s="4"/>
      <c r="K54" s="15" t="s">
        <v>18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693.9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16</v>
      </c>
    </row>
    <row r="57" spans="1:11" ht="15">
      <c r="A57" s="2" t="s">
        <v>29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Лист2!#REF!*3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33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3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  <c r="M64" s="17"/>
    </row>
    <row r="66" spans="1:12" ht="15">
      <c r="A66" s="2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-3651</v>
      </c>
      <c r="L66" s="16"/>
    </row>
    <row r="67" spans="1:11" ht="15">
      <c r="A67" s="19" t="s">
        <v>44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20" t="s">
        <v>45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18</v>
      </c>
    </row>
    <row r="70" spans="1:11" ht="15">
      <c r="A70" s="2" t="s">
        <v>47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22" sqref="R22"/>
    </sheetView>
  </sheetViews>
  <sheetFormatPr defaultColWidth="9.00390625" defaultRowHeight="12.75"/>
  <cols>
    <col min="10" max="10" width="18.125" style="0" customWidth="1"/>
    <col min="22" max="22" width="9.625" style="0" customWidth="1"/>
    <col min="34" max="34" width="18.25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18</v>
      </c>
    </row>
    <row r="5" ht="12.75">
      <c r="E5" s="18" t="s">
        <v>54</v>
      </c>
    </row>
    <row r="6" ht="12.75">
      <c r="AI6" s="16"/>
    </row>
    <row r="8" spans="11:23" ht="12.75">
      <c r="K8" t="s">
        <v>49</v>
      </c>
      <c r="L8" t="s">
        <v>50</v>
      </c>
      <c r="M8" t="s">
        <v>51</v>
      </c>
      <c r="N8" t="s">
        <v>21</v>
      </c>
      <c r="O8" t="s">
        <v>20</v>
      </c>
      <c r="P8" t="s">
        <v>19</v>
      </c>
      <c r="Q8" t="s">
        <v>11</v>
      </c>
      <c r="R8" t="s">
        <v>12</v>
      </c>
      <c r="S8" t="s">
        <v>13</v>
      </c>
      <c r="T8" t="s">
        <v>52</v>
      </c>
      <c r="U8" t="s">
        <v>15</v>
      </c>
      <c r="V8" t="s">
        <v>16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 t="s">
        <v>18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909</v>
      </c>
      <c r="L10" s="15">
        <f aca="true" t="shared" si="0" ref="L10:Q10">K10+K14-K36</f>
        <v>2387.0030000000006</v>
      </c>
      <c r="M10" s="15">
        <f t="shared" si="0"/>
        <v>3865.006000000001</v>
      </c>
      <c r="N10" s="15">
        <f t="shared" si="0"/>
        <v>5343.009000000002</v>
      </c>
      <c r="O10" s="15">
        <f t="shared" si="0"/>
        <v>3341.0120000000024</v>
      </c>
      <c r="P10" s="15">
        <f t="shared" si="0"/>
        <v>4582.993000000002</v>
      </c>
      <c r="Q10" s="15">
        <f t="shared" si="0"/>
        <v>1174.974000000002</v>
      </c>
      <c r="R10" s="15">
        <f>Q10+Q14-Q36</f>
        <v>2416.9550000000017</v>
      </c>
      <c r="S10" s="14"/>
      <c r="T10" s="14"/>
      <c r="U10" s="14"/>
      <c r="V10" s="14"/>
      <c r="W10" s="14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693.9</v>
      </c>
      <c r="L11" s="12">
        <f aca="true" t="shared" si="1" ref="L11:M14">K11</f>
        <v>693.9</v>
      </c>
      <c r="M11" s="12">
        <f t="shared" si="1"/>
        <v>693.9</v>
      </c>
      <c r="N11" s="12">
        <f aca="true" t="shared" si="2" ref="N11:P12">M11</f>
        <v>693.9</v>
      </c>
      <c r="O11" s="12">
        <f t="shared" si="2"/>
        <v>693.9</v>
      </c>
      <c r="P11" s="12">
        <f t="shared" si="2"/>
        <v>693.9</v>
      </c>
      <c r="Q11" s="12">
        <f>P11</f>
        <v>693.9</v>
      </c>
      <c r="R11" s="12">
        <f>Q11</f>
        <v>693.9</v>
      </c>
      <c r="S11" s="14"/>
      <c r="T11" s="14"/>
      <c r="U11" s="14"/>
      <c r="V11" s="14"/>
      <c r="W11" s="14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16</v>
      </c>
      <c r="L12" s="14">
        <f t="shared" si="1"/>
        <v>16</v>
      </c>
      <c r="M12" s="14">
        <f t="shared" si="1"/>
        <v>16</v>
      </c>
      <c r="N12" s="14">
        <f t="shared" si="2"/>
        <v>16</v>
      </c>
      <c r="O12" s="14">
        <f t="shared" si="2"/>
        <v>16</v>
      </c>
      <c r="P12" s="14">
        <f t="shared" si="2"/>
        <v>16</v>
      </c>
      <c r="Q12" s="14">
        <f>P12</f>
        <v>16</v>
      </c>
      <c r="R12" s="14">
        <f>Q12</f>
        <v>16</v>
      </c>
      <c r="S12" s="14"/>
      <c r="T12" s="14"/>
      <c r="U12" s="14"/>
      <c r="V12" s="14"/>
      <c r="W12" s="14"/>
    </row>
    <row r="13" spans="1:23" ht="15">
      <c r="A13" s="2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3">
        <v>9.36</v>
      </c>
      <c r="L13" s="13">
        <f t="shared" si="1"/>
        <v>9.36</v>
      </c>
      <c r="M13" s="13">
        <f t="shared" si="1"/>
        <v>9.36</v>
      </c>
      <c r="N13" s="13">
        <f>M13</f>
        <v>9.36</v>
      </c>
      <c r="O13" s="13">
        <v>10</v>
      </c>
      <c r="P13" s="13">
        <f>O13</f>
        <v>10</v>
      </c>
      <c r="Q13" s="13">
        <f>P13</f>
        <v>10</v>
      </c>
      <c r="R13" s="13">
        <f>Q13</f>
        <v>10</v>
      </c>
      <c r="S13" s="14"/>
      <c r="T13" s="14"/>
      <c r="U13" s="14"/>
      <c r="V13" s="14"/>
      <c r="W13" s="14"/>
    </row>
    <row r="14" spans="1:2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6495</v>
      </c>
      <c r="L14" s="15">
        <f t="shared" si="1"/>
        <v>6495</v>
      </c>
      <c r="M14" s="15">
        <f t="shared" si="1"/>
        <v>6495</v>
      </c>
      <c r="N14" s="15">
        <f>M14</f>
        <v>6495</v>
      </c>
      <c r="O14" s="15">
        <f>O11*O13</f>
        <v>6939</v>
      </c>
      <c r="P14" s="15">
        <f>O14</f>
        <v>6939</v>
      </c>
      <c r="Q14" s="15">
        <f>P14</f>
        <v>6939</v>
      </c>
      <c r="R14" s="15">
        <f>Q14</f>
        <v>6939</v>
      </c>
      <c r="S14" s="15"/>
      <c r="T14" s="15"/>
      <c r="U14" s="15"/>
      <c r="V14" s="14"/>
      <c r="W14" s="14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18</v>
      </c>
    </row>
    <row r="16" spans="1:23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2865.807</v>
      </c>
      <c r="L16" s="15">
        <f aca="true" t="shared" si="3" ref="L16:M19">K16</f>
        <v>2865.807</v>
      </c>
      <c r="M16" s="15">
        <f t="shared" si="3"/>
        <v>2865.807</v>
      </c>
      <c r="N16" s="15">
        <f>M16</f>
        <v>2865.807</v>
      </c>
      <c r="O16" s="15">
        <f>N16</f>
        <v>2865.807</v>
      </c>
      <c r="P16" s="15">
        <f>O16</f>
        <v>2865.807</v>
      </c>
      <c r="Q16" s="15">
        <f>P16</f>
        <v>2865.807</v>
      </c>
      <c r="R16" s="15">
        <f>Q16</f>
        <v>2865.807</v>
      </c>
      <c r="S16" s="15"/>
      <c r="T16" s="15"/>
      <c r="U16" s="15"/>
      <c r="V16" s="15"/>
      <c r="W16" s="14"/>
    </row>
    <row r="17" spans="1:23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145.719</v>
      </c>
      <c r="L17" s="15">
        <f t="shared" si="3"/>
        <v>145.719</v>
      </c>
      <c r="M17" s="15">
        <f t="shared" si="3"/>
        <v>145.719</v>
      </c>
      <c r="N17" s="15">
        <f>M17</f>
        <v>145.719</v>
      </c>
      <c r="O17" s="15">
        <f>O11*0.7</f>
        <v>485.72999999999996</v>
      </c>
      <c r="P17" s="15">
        <f aca="true" t="shared" si="4" ref="P17:Q21">O17</f>
        <v>485.72999999999996</v>
      </c>
      <c r="Q17" s="15">
        <f t="shared" si="4"/>
        <v>485.72999999999996</v>
      </c>
      <c r="R17" s="15">
        <f>Q17</f>
        <v>485.72999999999996</v>
      </c>
      <c r="S17" s="15"/>
      <c r="T17" s="15"/>
      <c r="U17" s="15"/>
      <c r="V17" s="15"/>
      <c r="W17" s="14"/>
    </row>
    <row r="18" spans="1:23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1311.4709999999998</v>
      </c>
      <c r="L18" s="15">
        <f t="shared" si="3"/>
        <v>1311.4709999999998</v>
      </c>
      <c r="M18" s="15">
        <f t="shared" si="3"/>
        <v>1311.4709999999998</v>
      </c>
      <c r="N18" s="15">
        <f>M18</f>
        <v>1311.4709999999998</v>
      </c>
      <c r="O18" s="15">
        <f>N18</f>
        <v>1311.4709999999998</v>
      </c>
      <c r="P18" s="15">
        <f t="shared" si="4"/>
        <v>1311.4709999999998</v>
      </c>
      <c r="Q18" s="15">
        <f t="shared" si="4"/>
        <v>1311.4709999999998</v>
      </c>
      <c r="R18" s="15">
        <f>Q18</f>
        <v>1311.4709999999998</v>
      </c>
      <c r="S18" s="15"/>
      <c r="T18" s="15"/>
      <c r="U18" s="15"/>
      <c r="V18" s="15"/>
      <c r="W18" s="14"/>
    </row>
    <row r="19" spans="1:23" ht="15.75">
      <c r="A19" s="7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15">
        <v>694</v>
      </c>
      <c r="L19" s="15">
        <f t="shared" si="3"/>
        <v>694</v>
      </c>
      <c r="M19" s="15">
        <f t="shared" si="3"/>
        <v>694</v>
      </c>
      <c r="N19" s="15">
        <f>M19</f>
        <v>694</v>
      </c>
      <c r="O19" s="15">
        <f>N19</f>
        <v>694</v>
      </c>
      <c r="P19" s="15">
        <f t="shared" si="4"/>
        <v>694</v>
      </c>
      <c r="Q19" s="15">
        <f t="shared" si="4"/>
        <v>694</v>
      </c>
      <c r="R19" s="15">
        <f>Q19</f>
        <v>694</v>
      </c>
      <c r="S19" s="15"/>
      <c r="T19" s="15"/>
      <c r="U19" s="15"/>
      <c r="V19" s="15"/>
      <c r="W19" s="14"/>
    </row>
    <row r="20" spans="1:26" ht="15.75">
      <c r="A20" s="7" t="s">
        <v>34</v>
      </c>
      <c r="B20" s="3"/>
      <c r="C20" s="3"/>
      <c r="D20" s="3"/>
      <c r="E20" s="3"/>
      <c r="F20" s="3"/>
      <c r="G20" s="3"/>
      <c r="H20" s="3"/>
      <c r="I20" s="3"/>
      <c r="J20" s="4"/>
      <c r="K20" s="26"/>
      <c r="L20" s="27"/>
      <c r="M20" s="23"/>
      <c r="N20" s="23"/>
      <c r="O20" s="15">
        <f>O11*0.34</f>
        <v>235.92600000000002</v>
      </c>
      <c r="P20" s="15">
        <f t="shared" si="4"/>
        <v>235.92600000000002</v>
      </c>
      <c r="Q20" s="15">
        <f t="shared" si="4"/>
        <v>235.92600000000002</v>
      </c>
      <c r="R20" s="15">
        <f>Q20</f>
        <v>235.92600000000002</v>
      </c>
      <c r="S20" s="15"/>
      <c r="T20" s="15"/>
      <c r="U20" s="15"/>
      <c r="V20" s="15"/>
      <c r="W20" s="14"/>
      <c r="X20" s="18"/>
      <c r="Y20" s="18"/>
      <c r="Z20" s="18"/>
    </row>
    <row r="21" spans="1:26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26"/>
      <c r="L21" s="27"/>
      <c r="M21" s="23"/>
      <c r="N21" s="23"/>
      <c r="O21" s="15">
        <f>O11*0.15</f>
        <v>104.085</v>
      </c>
      <c r="P21" s="15">
        <f t="shared" si="4"/>
        <v>104.085</v>
      </c>
      <c r="Q21" s="15">
        <f t="shared" si="4"/>
        <v>104.085</v>
      </c>
      <c r="R21" s="15">
        <f>Q21</f>
        <v>104.085</v>
      </c>
      <c r="S21" s="15"/>
      <c r="T21" s="15"/>
      <c r="U21" s="15"/>
      <c r="V21" s="15"/>
      <c r="W21" s="14"/>
      <c r="X21" s="18"/>
      <c r="Y21" s="18"/>
      <c r="Z21" s="18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7"/>
      <c r="L22" s="27"/>
      <c r="M22" s="23"/>
      <c r="N22" s="15">
        <f>N26</f>
        <v>3480</v>
      </c>
      <c r="O22" s="23"/>
      <c r="P22" s="15">
        <f>P27</f>
        <v>4650</v>
      </c>
      <c r="Q22" s="23" t="s">
        <v>18</v>
      </c>
      <c r="R22" s="23"/>
      <c r="S22" s="23"/>
      <c r="T22" s="23"/>
      <c r="U22" s="23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6"/>
      <c r="L24" s="2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7"/>
      <c r="L25" s="2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6"/>
      <c r="L26" s="27"/>
      <c r="M26" s="23"/>
      <c r="N26" s="23">
        <v>3480</v>
      </c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6"/>
      <c r="L27" s="27"/>
      <c r="M27" s="23"/>
      <c r="N27" s="23"/>
      <c r="O27" s="23"/>
      <c r="P27" s="23">
        <v>4650</v>
      </c>
      <c r="Q27" s="23"/>
      <c r="R27" s="23"/>
      <c r="S27" s="23"/>
      <c r="T27" s="23"/>
      <c r="U27" s="23"/>
      <c r="V27" s="23"/>
      <c r="W27" s="25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3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6"/>
      <c r="L29" s="27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6"/>
      <c r="L30" s="2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27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6"/>
      <c r="L32" s="27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6"/>
      <c r="L34" s="2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27"/>
      <c r="L35" s="27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5016.996999999999</v>
      </c>
      <c r="L36" s="15">
        <f>K36</f>
        <v>5016.996999999999</v>
      </c>
      <c r="M36" s="15">
        <f>L36</f>
        <v>5016.996999999999</v>
      </c>
      <c r="N36" s="15">
        <f>N16+N17+N18+N19+N22</f>
        <v>8496.997</v>
      </c>
      <c r="O36" s="15">
        <f>O16+O17+O18+O19+O20+O21</f>
        <v>5697.019</v>
      </c>
      <c r="P36" s="15">
        <f>P16+P17+P18+P19+P20+P21+P22</f>
        <v>10347.019</v>
      </c>
      <c r="Q36" s="15">
        <f>O36</f>
        <v>5697.019</v>
      </c>
      <c r="R36" s="15"/>
      <c r="S36" s="15"/>
      <c r="T36" s="15"/>
      <c r="U36" s="15"/>
      <c r="V36" s="15"/>
      <c r="W3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2014-02-07T06:31:20Z</cp:lastPrinted>
  <dcterms:created xsi:type="dcterms:W3CDTF">2012-04-11T04:13:08Z</dcterms:created>
  <dcterms:modified xsi:type="dcterms:W3CDTF">2018-09-12T09:05:58Z</dcterms:modified>
  <cp:category/>
  <cp:version/>
  <cp:contentType/>
  <cp:contentStatus/>
</cp:coreProperties>
</file>