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<sst xmlns="http://schemas.openxmlformats.org/spreadsheetml/2006/main" count="109" uniqueCount="67">
  <si>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</si>
  <si>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</si>
  <si>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</si>
  <si>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</si>
  <si>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</si>
  <si>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</si>
  <si>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</si>
  <si>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</si>
  <si>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</si>
  <si>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</si>
  <si>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</si>
  <si>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</si>
  <si>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</si>
  <si>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</si>
  <si>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</si>
  <si>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</si>
  <si>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</si>
  <si>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</si>
  <si>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</si>
  <si>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</si>
  <si>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 xml:space="preserve">коммунальным услугам жилого дома № 25 ул. 50 лет ВЛКСМ за 1 квартал </t>
  </si>
  <si>
    <t xml:space="preserve">коммунальным услугам жилого дома № 25 ул. 50 лет ВЛКСМ за 2 квартал  </t>
  </si>
  <si>
    <t xml:space="preserve">коммунальным услугам жилого дома № 25 ул. 50 лет ВЛКСМ за 3 квартал  </t>
  </si>
  <si>
    <t xml:space="preserve">коммунальным услугам жилого дома № 25 ул. 50 лет ВЛКСМ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</si>
  <si>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</si>
  <si>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</si>
  <si>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</si>
  <si>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</si>
  <si>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</si>
  <si>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</si>
  <si>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</si>
  <si>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</si>
  <si>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апрель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</si>
  <si>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</si>
  <si>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</si>
  <si>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</si>
  <si>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</si>
  <si>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</si>
  <si>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</si>
  <si>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</si>
  <si>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</si>
  <si>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</si>
  <si>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</si>
  <si>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</si>
  <si>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</si>
  <si>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</si>
  <si>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</si>
  <si>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</si>
  <si>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</si>
  <si>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</si>
  <si>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</si>
  <si>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</si>
  <si>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</si>
  <si>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</si>
  <si>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</si>
  <si>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</si>
  <si>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</si>
  <si>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</si>
  <si>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</si>
  <si>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</si>
  <si>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</si>
  <si>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</si>
  <si>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</si>
  <si>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</si>
  <si>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25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</si>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</sst>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23129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1254.7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31</v>
      </c>
      <c r="B14" s="7"/>
      <c r="C14" s="7"/>
      <c r="D14" s="7"/>
      <c r="E14" s="7"/>
      <c r="F14" s="7"/>
      <c r="G14" s="7"/>
      <c r="H14" s="7"/>
      <c r="I14" s="3"/>
      <c r="J14" s="4"/>
      <c r="K14" s="16" t="e">
        <f>Лист2!#REF!+Лист2!#REF!+Лист2!#REF!+Лист2!#REF!+Лист2!#REF!</f>
        <v>#REF!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43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3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1254.7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27</v>
      </c>
    </row>
    <row r="25" spans="1:11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16" t="e">
        <f>K8</f>
        <v>#REF!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K10</f>
        <v>#REF!</v>
      </c>
    </row>
    <row r="28" spans="1:11" ht="15.75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K11</f>
        <v>#REF!</v>
      </c>
    </row>
    <row r="29" spans="1:11" ht="15.75">
      <c r="A29" s="8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K12</f>
        <v>#REF!</v>
      </c>
    </row>
    <row r="30" spans="1:11" ht="15.75">
      <c r="A30" s="8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6" t="e">
        <f>K13</f>
        <v>#REF!</v>
      </c>
    </row>
    <row r="31" spans="1:11" ht="15.75">
      <c r="A31" s="8" t="s">
        <v>31</v>
      </c>
      <c r="B31" s="7"/>
      <c r="C31" s="7"/>
      <c r="D31" s="7"/>
      <c r="E31" s="7"/>
      <c r="F31" s="7"/>
      <c r="G31" s="7"/>
      <c r="H31" s="7"/>
      <c r="I31" s="3"/>
      <c r="J31" s="4"/>
      <c r="K31" s="16" t="e">
        <f>Лист2!#REF!+Лист2!#REF!+Лист2!#REF!+Лист2!#REF!+Лист2!#REF!</f>
        <v>#REF!</v>
      </c>
    </row>
    <row r="32" spans="1:11" ht="15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1"/>
      <c r="K32" s="16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s="17"/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3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1254.7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27</v>
      </c>
    </row>
    <row r="41" spans="1:11" ht="15">
      <c r="A41" s="2" t="s">
        <v>25</v>
      </c>
      <c r="B41" s="3"/>
      <c r="C41" s="3"/>
      <c r="D41" s="3"/>
      <c r="E41" s="3"/>
      <c r="F41" s="3"/>
      <c r="G41" s="3"/>
      <c r="H41" s="3"/>
      <c r="I41" s="3"/>
      <c r="J41" s="4"/>
      <c r="K41" s="16" t="e">
        <f>K25</f>
        <v>#REF!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6" t="e">
        <f>K30</f>
        <v>#REF!</v>
      </c>
    </row>
    <row r="47" spans="1:11" ht="15.75">
      <c r="A47" s="8" t="s">
        <v>31</v>
      </c>
      <c r="B47" s="7"/>
      <c r="C47" s="7"/>
      <c r="D47" s="7"/>
      <c r="E47" s="7"/>
      <c r="F47" s="7"/>
      <c r="G47" s="7"/>
      <c r="H47" s="7"/>
      <c r="I47" s="3"/>
      <c r="J47" s="4"/>
      <c r="K47" s="16" t="e">
        <f>Лист2!#REF!+Лист2!#REF!+Лист2!#REF!+Лист2!#REF!+Лист2!#REF!</f>
        <v>#REF!</v>
      </c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16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33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17"/>
    </row>
    <row r="54" spans="1:11" ht="15">
      <c r="A54" s="2" t="s">
        <v>34</v>
      </c>
      <c r="B54" s="3"/>
      <c r="C54" s="3"/>
      <c r="D54" s="3"/>
      <c r="E54" s="3"/>
      <c r="F54" s="3"/>
      <c r="G54" s="3"/>
      <c r="H54" s="3"/>
      <c r="I54" s="3"/>
      <c r="J54" s="4"/>
      <c r="K54" s="13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1254.7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27</v>
      </c>
    </row>
    <row r="57" spans="1:11" ht="15">
      <c r="A57" s="2" t="s">
        <v>24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Лист2!#REF!*3</f>
        <v>#REF!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K46</f>
        <v>#REF!</v>
      </c>
    </row>
    <row r="63" spans="1:11" ht="15.75">
      <c r="A63" s="8" t="s">
        <v>31</v>
      </c>
      <c r="B63" s="7"/>
      <c r="C63" s="7"/>
      <c r="D63" s="7"/>
      <c r="E63" s="7"/>
      <c r="F63" s="7"/>
      <c r="G63" s="7"/>
      <c r="H63" s="7"/>
      <c r="I63" s="3"/>
      <c r="J63" s="4"/>
      <c r="K63" s="16" t="e">
        <f>Лист2!#REF!+Лист2!#REF!+Лист2!#REF!</f>
        <v>#REF!</v>
      </c>
    </row>
    <row r="64" spans="1:11" ht="15">
      <c r="A64" s="9" t="s">
        <v>9</v>
      </c>
      <c r="B64" s="10"/>
      <c r="C64" s="10"/>
      <c r="D64" s="10"/>
      <c r="E64" s="10"/>
      <c r="F64" s="10"/>
      <c r="G64" s="10"/>
      <c r="H64" s="10"/>
      <c r="I64" s="10"/>
      <c r="J64" s="11"/>
      <c r="K64" s="16" t="e">
        <f>K59+K60+K61+K62+K63</f>
        <v>#REF!</v>
      </c>
    </row>
    <row r="66" spans="1:11" ht="15">
      <c r="A66" s="2" t="s">
        <v>36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23129</v>
      </c>
    </row>
    <row r="67" spans="1:12" ht="15">
      <c r="A67" s="21" t="s">
        <v>37</v>
      </c>
      <c r="B67" s="12"/>
      <c r="C67" s="12"/>
      <c r="D67" s="12"/>
      <c r="E67" s="12"/>
      <c r="F67" s="12"/>
      <c r="G67" s="12"/>
      <c r="H67" s="12"/>
      <c r="I67" s="12"/>
      <c r="J67" s="4"/>
      <c r="K67" s="16" t="e">
        <f>K57+K41+K25+K8</f>
        <v>#REF!</v>
      </c>
      <c r="L67" s="17"/>
    </row>
    <row r="68" spans="1:11" ht="15">
      <c r="A68" s="22" t="s">
        <v>38</v>
      </c>
      <c r="B68" s="23"/>
      <c r="C68" s="23"/>
      <c r="D68" s="23"/>
      <c r="E68" s="23"/>
      <c r="F68" s="23"/>
      <c r="G68" s="23"/>
      <c r="H68" s="23"/>
      <c r="I68" s="23"/>
      <c r="J68" s="11"/>
      <c r="K68" s="16" t="e">
        <f>K64+K48+K32+K15</f>
        <v>#REF!</v>
      </c>
    </row>
    <row r="69" spans="1:11" ht="15">
      <c r="A69" s="2" t="s">
        <v>39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2" ht="15">
      <c r="A70" s="2" t="s">
        <v>40</v>
      </c>
      <c r="B70" s="3"/>
      <c r="C70" s="3"/>
      <c r="D70" s="3"/>
      <c r="E70" s="3"/>
      <c r="F70" s="3"/>
      <c r="G70" s="3"/>
      <c r="H70" s="3"/>
      <c r="I70" s="3"/>
      <c r="J70" s="4"/>
      <c r="K70" s="16" t="e">
        <f>K66+K67-K68</f>
        <v>#REF!</v>
      </c>
      <c r="L70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R35" sqref="R35"/>
    </sheetView>
  </sheetViews>
  <sheetFormatPr defaultColWidth="9.00390625" defaultRowHeight="12.75"/>
  <cols>
    <col min="10" max="10" width="18.125" style="0" customWidth="1"/>
    <col min="22" max="22" width="7.8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8" t="s">
        <v>17</v>
      </c>
    </row>
    <row r="6" ht="12.75">
      <c r="AI6" s="24" t="s">
        <v>17</v>
      </c>
    </row>
    <row r="7" ht="12.75">
      <c r="E7" s="20" t="s">
        <v>54</v>
      </c>
    </row>
    <row r="8" ht="12.75">
      <c r="AI8" s="18"/>
    </row>
    <row r="10" spans="11:23" ht="12.75">
      <c r="K10" t="s">
        <v>49</v>
      </c>
      <c r="L10" t="s">
        <v>50</v>
      </c>
      <c r="M10" t="s">
        <v>51</v>
      </c>
      <c r="N10" t="s">
        <v>32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52</v>
      </c>
      <c r="U10" t="s">
        <v>15</v>
      </c>
      <c r="V10" t="s">
        <v>16</v>
      </c>
      <c r="W10" t="s">
        <v>55</v>
      </c>
    </row>
    <row r="11" spans="1:23" ht="15">
      <c r="A11" s="2" t="s">
        <v>56</v>
      </c>
      <c r="B11" s="3"/>
      <c r="C11" s="3"/>
      <c r="D11" s="3"/>
      <c r="E11" s="3"/>
      <c r="F11" s="3"/>
      <c r="G11" s="3"/>
      <c r="H11" s="3"/>
      <c r="I11" s="3"/>
      <c r="J11" s="4"/>
      <c r="K11" s="13"/>
      <c r="L11" s="5"/>
      <c r="M11" s="13"/>
      <c r="N11" s="13"/>
      <c r="O11" s="13"/>
      <c r="P11" s="13"/>
      <c r="Q11" s="13"/>
      <c r="R11" s="13"/>
      <c r="S11" s="13"/>
      <c r="T11" s="16"/>
      <c r="U11" s="16"/>
      <c r="V11" s="16"/>
      <c r="W11" s="5"/>
    </row>
    <row r="12" spans="1:23" ht="15">
      <c r="A12" s="2" t="s">
        <v>57</v>
      </c>
      <c r="B12" s="3"/>
      <c r="C12" s="3"/>
      <c r="D12" s="3"/>
      <c r="E12" s="3"/>
      <c r="F12" s="3"/>
      <c r="G12" s="3"/>
      <c r="H12" s="3"/>
      <c r="I12" s="3"/>
      <c r="J12" s="4"/>
      <c r="K12" s="16">
        <v>3529</v>
      </c>
      <c r="L12" s="16">
        <f aca="true" t="shared" si="0" ref="L12:Q12">K12+K16-K38</f>
        <v>4955.219000000001</v>
      </c>
      <c r="M12" s="16">
        <f t="shared" si="0"/>
        <v>5369.840000000002</v>
      </c>
      <c r="N12" s="16">
        <f t="shared" si="0"/>
        <v>7772.059000000005</v>
      </c>
      <c r="O12" s="16">
        <f t="shared" si="0"/>
        <v>10174.278000000006</v>
      </c>
      <c r="P12" s="16">
        <f t="shared" si="0"/>
        <v>9351.891000000007</v>
      </c>
      <c r="Q12" s="16">
        <f t="shared" si="0"/>
        <v>10524.504000000008</v>
      </c>
      <c r="R12" s="16">
        <f>Q12+Q16-Q38</f>
        <v>11014.11700000001</v>
      </c>
      <c r="S12" s="15"/>
      <c r="T12" s="15"/>
      <c r="U12" s="15"/>
      <c r="V12" s="15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3">
        <v>1254.7</v>
      </c>
      <c r="L13" s="13">
        <f aca="true" t="shared" si="1" ref="L13:M16">K13</f>
        <v>1254.7</v>
      </c>
      <c r="M13" s="13">
        <f t="shared" si="1"/>
        <v>1254.7</v>
      </c>
      <c r="N13" s="13">
        <f aca="true" t="shared" si="2" ref="N13:O16">M13</f>
        <v>1254.7</v>
      </c>
      <c r="O13" s="13">
        <f t="shared" si="2"/>
        <v>1254.7</v>
      </c>
      <c r="P13" s="13">
        <f aca="true" t="shared" si="3" ref="P13:Q16">O13</f>
        <v>1254.7</v>
      </c>
      <c r="Q13" s="13">
        <f t="shared" si="3"/>
        <v>1254.7</v>
      </c>
      <c r="R13" s="13">
        <f>Q13</f>
        <v>1254.7</v>
      </c>
      <c r="S13" s="15"/>
      <c r="T13" s="15"/>
      <c r="U13" s="15"/>
      <c r="V13" s="15"/>
      <c r="W13" s="5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5">
        <v>27</v>
      </c>
      <c r="L14" s="15">
        <f t="shared" si="1"/>
        <v>27</v>
      </c>
      <c r="M14" s="15">
        <f t="shared" si="1"/>
        <v>27</v>
      </c>
      <c r="N14" s="15">
        <f t="shared" si="2"/>
        <v>27</v>
      </c>
      <c r="O14" s="15">
        <f t="shared" si="2"/>
        <v>27</v>
      </c>
      <c r="P14" s="15">
        <f t="shared" si="3"/>
        <v>27</v>
      </c>
      <c r="Q14" s="15">
        <f t="shared" si="3"/>
        <v>27</v>
      </c>
      <c r="R14" s="15">
        <f>Q14</f>
        <v>27</v>
      </c>
      <c r="S14" s="15"/>
      <c r="T14" s="15"/>
      <c r="U14" s="15"/>
      <c r="V14" s="15"/>
      <c r="W14" s="5"/>
    </row>
    <row r="15" spans="1:23" ht="15">
      <c r="A15" s="2" t="s">
        <v>28</v>
      </c>
      <c r="B15" s="3"/>
      <c r="C15" s="3"/>
      <c r="D15" s="3"/>
      <c r="E15" s="3"/>
      <c r="F15" s="3"/>
      <c r="G15" s="3"/>
      <c r="H15" s="3"/>
      <c r="I15" s="3"/>
      <c r="J15" s="4"/>
      <c r="K15" s="15">
        <v>9.36</v>
      </c>
      <c r="L15" s="15">
        <f t="shared" si="1"/>
        <v>9.36</v>
      </c>
      <c r="M15" s="15">
        <f t="shared" si="1"/>
        <v>9.36</v>
      </c>
      <c r="N15" s="15">
        <f t="shared" si="2"/>
        <v>9.36</v>
      </c>
      <c r="O15" s="15">
        <f t="shared" si="2"/>
        <v>9.36</v>
      </c>
      <c r="P15" s="15">
        <f t="shared" si="3"/>
        <v>9.36</v>
      </c>
      <c r="Q15" s="15">
        <f t="shared" si="3"/>
        <v>9.36</v>
      </c>
      <c r="R15" s="15">
        <f>Q15</f>
        <v>9.36</v>
      </c>
      <c r="S15" s="15"/>
      <c r="T15" s="15"/>
      <c r="U15" s="15"/>
      <c r="V15" s="15"/>
      <c r="W15" s="5"/>
    </row>
    <row r="16" spans="1:23" ht="15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4"/>
      <c r="K16" s="16">
        <v>11744</v>
      </c>
      <c r="L16" s="16">
        <f t="shared" si="1"/>
        <v>11744</v>
      </c>
      <c r="M16" s="16">
        <f t="shared" si="1"/>
        <v>11744</v>
      </c>
      <c r="N16" s="16">
        <f t="shared" si="2"/>
        <v>11744</v>
      </c>
      <c r="O16" s="16">
        <f t="shared" si="2"/>
        <v>11744</v>
      </c>
      <c r="P16" s="16">
        <f t="shared" si="3"/>
        <v>11744</v>
      </c>
      <c r="Q16" s="16">
        <f t="shared" si="3"/>
        <v>11744</v>
      </c>
      <c r="R16" s="16">
        <f>Q16</f>
        <v>11744</v>
      </c>
      <c r="S16" s="16"/>
      <c r="T16" s="16"/>
      <c r="U16" s="16"/>
      <c r="V16" s="15"/>
      <c r="W16" s="5"/>
    </row>
    <row r="17" spans="1:23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 t="s">
        <v>17</v>
      </c>
    </row>
    <row r="18" spans="1:23" ht="15.75">
      <c r="A18" s="8" t="s">
        <v>48</v>
      </c>
      <c r="B18" s="3"/>
      <c r="C18" s="3"/>
      <c r="D18" s="3"/>
      <c r="E18" s="3"/>
      <c r="F18" s="3"/>
      <c r="G18" s="3"/>
      <c r="H18" s="3"/>
      <c r="I18" s="3"/>
      <c r="J18" s="4"/>
      <c r="K18" s="16">
        <f>K13*4.13</f>
        <v>5181.911</v>
      </c>
      <c r="L18" s="16">
        <f aca="true" t="shared" si="4" ref="L18:M21">K18</f>
        <v>5181.911</v>
      </c>
      <c r="M18" s="16">
        <f t="shared" si="4"/>
        <v>5181.911</v>
      </c>
      <c r="N18" s="16">
        <f>M18</f>
        <v>5181.911</v>
      </c>
      <c r="O18" s="16">
        <f>N18</f>
        <v>5181.911</v>
      </c>
      <c r="P18" s="16">
        <f>O18</f>
        <v>5181.911</v>
      </c>
      <c r="Q18" s="16">
        <f>P18</f>
        <v>5181.911</v>
      </c>
      <c r="R18" s="16">
        <f>Q18</f>
        <v>5181.911</v>
      </c>
      <c r="S18" s="16"/>
      <c r="T18" s="16"/>
      <c r="U18" s="16"/>
      <c r="V18" s="16"/>
      <c r="W18" s="5"/>
    </row>
    <row r="19" spans="1:23" ht="15.75">
      <c r="A19" s="8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6">
        <f>K13*0.21</f>
        <v>263.487</v>
      </c>
      <c r="L19" s="16">
        <f t="shared" si="4"/>
        <v>263.487</v>
      </c>
      <c r="M19" s="16">
        <f t="shared" si="4"/>
        <v>263.487</v>
      </c>
      <c r="N19" s="16">
        <f>M19</f>
        <v>263.487</v>
      </c>
      <c r="O19" s="16">
        <f>O13*0.7</f>
        <v>878.29</v>
      </c>
      <c r="P19" s="16">
        <f aca="true" t="shared" si="5" ref="P19:Q23">O19</f>
        <v>878.29</v>
      </c>
      <c r="Q19" s="16">
        <f t="shared" si="5"/>
        <v>878.29</v>
      </c>
      <c r="R19" s="16">
        <f>Q19</f>
        <v>878.29</v>
      </c>
      <c r="S19" s="16"/>
      <c r="T19" s="16"/>
      <c r="U19" s="16"/>
      <c r="V19" s="16"/>
      <c r="W19" s="5"/>
    </row>
    <row r="20" spans="1:23" ht="15.75">
      <c r="A20" s="8" t="s">
        <v>29</v>
      </c>
      <c r="B20" s="3"/>
      <c r="C20" s="3"/>
      <c r="D20" s="3"/>
      <c r="E20" s="3"/>
      <c r="F20" s="3"/>
      <c r="G20" s="3"/>
      <c r="H20" s="3"/>
      <c r="I20" s="3"/>
      <c r="J20" s="4"/>
      <c r="K20" s="16">
        <f>K13*1.89</f>
        <v>2371.383</v>
      </c>
      <c r="L20" s="16">
        <f t="shared" si="4"/>
        <v>2371.383</v>
      </c>
      <c r="M20" s="16">
        <f t="shared" si="4"/>
        <v>2371.383</v>
      </c>
      <c r="N20" s="16">
        <f>M20</f>
        <v>2371.383</v>
      </c>
      <c r="O20" s="16">
        <f>N20</f>
        <v>2371.383</v>
      </c>
      <c r="P20" s="16">
        <f t="shared" si="5"/>
        <v>2371.383</v>
      </c>
      <c r="Q20" s="16">
        <f t="shared" si="5"/>
        <v>2371.383</v>
      </c>
      <c r="R20" s="16">
        <f>Q20</f>
        <v>2371.383</v>
      </c>
      <c r="S20" s="16"/>
      <c r="T20" s="16"/>
      <c r="U20" s="16"/>
      <c r="V20" s="16"/>
      <c r="W20" s="5"/>
    </row>
    <row r="21" spans="1:23" ht="15.75">
      <c r="A21" s="8" t="s">
        <v>30</v>
      </c>
      <c r="B21" s="3"/>
      <c r="C21" s="3"/>
      <c r="D21" s="3"/>
      <c r="E21" s="3"/>
      <c r="F21" s="3"/>
      <c r="G21" s="3"/>
      <c r="H21" s="3"/>
      <c r="I21" s="3"/>
      <c r="J21" s="4"/>
      <c r="K21" s="16">
        <v>1255</v>
      </c>
      <c r="L21" s="16">
        <f t="shared" si="4"/>
        <v>1255</v>
      </c>
      <c r="M21" s="16">
        <f t="shared" si="4"/>
        <v>1255</v>
      </c>
      <c r="N21" s="16">
        <f>M21</f>
        <v>1255</v>
      </c>
      <c r="O21" s="16">
        <f>N21</f>
        <v>1255</v>
      </c>
      <c r="P21" s="16">
        <f t="shared" si="5"/>
        <v>1255</v>
      </c>
      <c r="Q21" s="16">
        <f t="shared" si="5"/>
        <v>1255</v>
      </c>
      <c r="R21" s="16">
        <f>Q21</f>
        <v>1255</v>
      </c>
      <c r="S21" s="16"/>
      <c r="T21" s="16"/>
      <c r="U21" s="16"/>
      <c r="V21" s="16"/>
      <c r="W21" s="5"/>
    </row>
    <row r="22" spans="1:23" ht="15.75">
      <c r="A22" s="8" t="s">
        <v>35</v>
      </c>
      <c r="B22" s="3"/>
      <c r="C22" s="3"/>
      <c r="D22" s="3"/>
      <c r="E22" s="3"/>
      <c r="F22" s="3"/>
      <c r="G22" s="3"/>
      <c r="H22" s="3"/>
      <c r="I22" s="3"/>
      <c r="J22" s="4"/>
      <c r="K22" s="15">
        <v>0</v>
      </c>
      <c r="L22" s="16">
        <f>0.34*L13</f>
        <v>426.59800000000007</v>
      </c>
      <c r="M22" s="16">
        <v>0</v>
      </c>
      <c r="N22" s="16">
        <f>M22</f>
        <v>0</v>
      </c>
      <c r="O22" s="16">
        <f>O13*0.34</f>
        <v>426.59800000000007</v>
      </c>
      <c r="P22" s="16">
        <f t="shared" si="5"/>
        <v>426.59800000000007</v>
      </c>
      <c r="Q22" s="16">
        <f t="shared" si="5"/>
        <v>426.59800000000007</v>
      </c>
      <c r="R22" s="16">
        <f>Q22</f>
        <v>426.59800000000007</v>
      </c>
      <c r="S22" s="16"/>
      <c r="T22" s="16"/>
      <c r="U22" s="16"/>
      <c r="V22" s="16"/>
      <c r="W22" s="5"/>
    </row>
    <row r="23" spans="1:23" ht="15.75">
      <c r="A23" s="8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5"/>
      <c r="L23" s="16"/>
      <c r="M23" s="16"/>
      <c r="N23" s="16"/>
      <c r="O23" s="16">
        <f>O13*0.15</f>
        <v>188.205</v>
      </c>
      <c r="P23" s="16">
        <f t="shared" si="5"/>
        <v>188.205</v>
      </c>
      <c r="Q23" s="16">
        <f t="shared" si="5"/>
        <v>188.205</v>
      </c>
      <c r="R23" s="16">
        <f>Q23</f>
        <v>188.205</v>
      </c>
      <c r="S23" s="16"/>
      <c r="T23" s="16"/>
      <c r="U23" s="16"/>
      <c r="V23" s="16"/>
      <c r="W23" s="5"/>
    </row>
    <row r="24" spans="1:23" ht="15.75">
      <c r="A24" s="8" t="s">
        <v>66</v>
      </c>
      <c r="B24" s="7"/>
      <c r="C24" s="7"/>
      <c r="D24" s="7"/>
      <c r="E24" s="7"/>
      <c r="F24" s="7"/>
      <c r="G24" s="7"/>
      <c r="H24" s="7"/>
      <c r="I24" s="3"/>
      <c r="J24" s="4"/>
      <c r="K24" s="16">
        <f>K28+K34</f>
        <v>1246</v>
      </c>
      <c r="L24" s="16">
        <f>L28+L34</f>
        <v>1831</v>
      </c>
      <c r="M24" s="16">
        <f>M34</f>
        <v>270</v>
      </c>
      <c r="N24" s="16">
        <f>M24</f>
        <v>270</v>
      </c>
      <c r="O24" s="16">
        <f>O25+O34</f>
        <v>2265</v>
      </c>
      <c r="P24" s="16">
        <f>P34</f>
        <v>270</v>
      </c>
      <c r="Q24" s="16">
        <f>Q28+Q34</f>
        <v>953</v>
      </c>
      <c r="R24" s="16" t="s">
        <v>17</v>
      </c>
      <c r="S24" s="16"/>
      <c r="T24" s="16"/>
      <c r="U24" s="16"/>
      <c r="V24" s="16"/>
      <c r="W24" s="5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6"/>
      <c r="M25" s="6"/>
      <c r="N25" s="6"/>
      <c r="O25" s="6">
        <v>1995</v>
      </c>
      <c r="P25" s="6"/>
      <c r="Q25" s="6"/>
      <c r="R25" s="6"/>
      <c r="S25" s="6"/>
      <c r="T25" s="6"/>
      <c r="U25" s="6"/>
      <c r="V25" s="6"/>
      <c r="W25" s="27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27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7"/>
    </row>
    <row r="28" spans="1:23" ht="15">
      <c r="A28" s="2" t="s">
        <v>59</v>
      </c>
      <c r="B28" s="3"/>
      <c r="C28" s="3"/>
      <c r="D28" s="3"/>
      <c r="E28" s="3"/>
      <c r="F28" s="3"/>
      <c r="G28" s="3"/>
      <c r="H28" s="3"/>
      <c r="I28" s="3"/>
      <c r="J28" s="4"/>
      <c r="K28" s="28">
        <v>976</v>
      </c>
      <c r="L28" s="6">
        <v>1561</v>
      </c>
      <c r="M28" s="6"/>
      <c r="N28" s="6"/>
      <c r="O28" s="6"/>
      <c r="P28" s="6"/>
      <c r="Q28" s="6">
        <v>683</v>
      </c>
      <c r="R28" s="6"/>
      <c r="S28" s="6"/>
      <c r="T28" s="6"/>
      <c r="U28" s="6"/>
      <c r="V28" s="6"/>
      <c r="W28" s="27"/>
    </row>
    <row r="29" spans="1:23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2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27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4"/>
    </row>
    <row r="31" spans="1:23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2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</row>
    <row r="32" spans="1:23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2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5">
      <c r="A33" s="2" t="s">
        <v>60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</row>
    <row r="34" spans="1:23" ht="15">
      <c r="A34" s="2" t="s">
        <v>61</v>
      </c>
      <c r="B34" s="3"/>
      <c r="C34" s="3"/>
      <c r="D34" s="3"/>
      <c r="E34" s="3"/>
      <c r="F34" s="3"/>
      <c r="G34" s="3"/>
      <c r="H34" s="3"/>
      <c r="I34" s="3"/>
      <c r="J34" s="4"/>
      <c r="K34" s="28">
        <v>270</v>
      </c>
      <c r="L34" s="6">
        <f aca="true" t="shared" si="6" ref="L34:Q34">K34</f>
        <v>270</v>
      </c>
      <c r="M34" s="6">
        <f t="shared" si="6"/>
        <v>270</v>
      </c>
      <c r="N34" s="6">
        <f t="shared" si="6"/>
        <v>270</v>
      </c>
      <c r="O34" s="6">
        <f t="shared" si="6"/>
        <v>270</v>
      </c>
      <c r="P34" s="6">
        <f t="shared" si="6"/>
        <v>270</v>
      </c>
      <c r="Q34" s="6">
        <f t="shared" si="6"/>
        <v>270</v>
      </c>
      <c r="R34" s="6">
        <f>Q34</f>
        <v>270</v>
      </c>
      <c r="S34" s="6"/>
      <c r="T34" s="6"/>
      <c r="U34" s="6"/>
      <c r="V34" s="6"/>
      <c r="W34" s="5"/>
    </row>
    <row r="35" spans="1:23" ht="15">
      <c r="A35" s="2" t="s">
        <v>62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5"/>
    </row>
    <row r="36" spans="1:23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2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</row>
    <row r="37" spans="1:23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2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26"/>
    </row>
    <row r="38" spans="1:23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1"/>
      <c r="K38" s="16">
        <f>K18+K19+K20+K21+K22+K24</f>
        <v>10317.780999999999</v>
      </c>
      <c r="L38" s="16">
        <f>L18+L19+L20+L21+L22+L24</f>
        <v>11329.378999999999</v>
      </c>
      <c r="M38" s="16">
        <f>M18+M19+M20+M21+M22+M24</f>
        <v>9341.780999999999</v>
      </c>
      <c r="N38" s="16">
        <f>M38</f>
        <v>9341.780999999999</v>
      </c>
      <c r="O38" s="16">
        <f>O18+O19+O20+O21+O22+O23+O24</f>
        <v>12566.386999999999</v>
      </c>
      <c r="P38" s="16">
        <f>P18+P19+P20+P21+P22+P23+P24</f>
        <v>10571.386999999999</v>
      </c>
      <c r="Q38" s="16">
        <f>Q18+Q19+Q20+Q21+Q22+Q23+Q24</f>
        <v>11254.386999999999</v>
      </c>
      <c r="R38" s="16"/>
      <c r="S38" s="16"/>
      <c r="T38" s="16"/>
      <c r="U38" s="16"/>
      <c r="V38" s="16"/>
      <c r="W3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2013-01-19T22:42:18Z</cp:lastPrinted>
  <dcterms:created xsi:type="dcterms:W3CDTF">2012-04-11T04:13:08Z</dcterms:created>
  <dcterms:modified xsi:type="dcterms:W3CDTF">2018-09-12T09:11:58Z</dcterms:modified>
  <cp:category/>
  <cp:version/>
  <cp:contentType/>
  <cp:contentStatus/>
</cp:coreProperties>
</file>