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<sst xmlns="http://schemas.openxmlformats.org/spreadsheetml/2006/main" count="110" uniqueCount="67">
  <si>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</si>
  <si>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</si>
  <si>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</si>
  <si>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</si>
  <si>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</si>
  <si>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</si>
  <si>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</si>
  <si>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</si>
  <si>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</si>
  <si>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</si>
  <si>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</si>
  <si>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</si>
  <si>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</si>
  <si>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</si>
  <si>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</si>
  <si>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</si>
  <si>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</si>
  <si>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</si>
  <si>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</si>
  <si>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апрель</t>
  </si>
  <si>
    <t>май</t>
  </si>
  <si>
    <t xml:space="preserve">коммунальным услугам жилого дома № 14 ул. 50 лет ВЛКСМ за 1 квартал  </t>
  </si>
  <si>
    <t xml:space="preserve">5.начислено за 1 квартал  </t>
  </si>
  <si>
    <t xml:space="preserve">коммунальным услугам жилого дома № 14 ул. 50 лет ВЛКСМ за 2 квартал </t>
  </si>
  <si>
    <t xml:space="preserve">5.начислено за 2 квартал  </t>
  </si>
  <si>
    <t xml:space="preserve">коммунальным услугам жилого дома № 14 ул. 50 лет ВЛКСМ за 3 квартал </t>
  </si>
  <si>
    <t>5.начислено за 3 квартал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</si>
  <si>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</si>
  <si>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</si>
  <si>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</si>
  <si>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</si>
  <si>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14 ул. 50 лет ВЛКСМ за 4 квартал </t>
  </si>
  <si>
    <t>Итого истрачено за 2016 год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</si>
  <si>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</si>
  <si>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01.01.2017,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</si>
  <si>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</si>
  <si>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</si>
  <si>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</si>
  <si>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</si>
  <si>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</si>
  <si>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</si>
  <si>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</si>
  <si>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</si>
  <si>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</si>
  <si>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</si>
  <si>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</si>
  <si>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</si>
  <si>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</si>
  <si>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</si>
  <si>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</si>
  <si>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</si>
  <si>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</si>
  <si>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</si>
  <si>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</si>
  <si>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</si>
  <si>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</si>
  <si>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</si>
  <si>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</si>
  <si>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</si>
  <si>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</si>
  <si>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</si>
  <si>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</si>
  <si>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</si>
  <si>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14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</si>
  <si>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</si>
  <si>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</si>
  <si>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(подпорки)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</si>
</sst>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1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20862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823.1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28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30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823.1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46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30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823.1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46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28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29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30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823.1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27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Лист2!#REF!+Лист2!#REF!*2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28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29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30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Лист2!#REF!+Лист2!#REF!+Лист2!#REF!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2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20862</v>
      </c>
      <c r="L66" s="16"/>
    </row>
    <row r="67" spans="1:11" ht="15">
      <c r="A67" s="19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32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44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R12" sqref="R12"/>
    </sheetView>
  </sheetViews>
  <sheetFormatPr defaultColWidth="9.00390625" defaultRowHeight="12.75"/>
  <cols>
    <col min="10" max="10" width="18.125" style="0" customWidth="1"/>
    <col min="22" max="22" width="8.625" style="0" customWidth="1"/>
    <col min="34" max="34" width="18.25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17" t="s">
        <v>17</v>
      </c>
    </row>
    <row r="6" ht="12.75">
      <c r="AI6" s="22" t="s">
        <v>17</v>
      </c>
    </row>
    <row r="7" spans="5:35" ht="12.75">
      <c r="E7" s="18" t="s">
        <v>52</v>
      </c>
      <c r="AI7" s="22" t="s">
        <v>17</v>
      </c>
    </row>
    <row r="9" ht="12.75">
      <c r="AI9" s="17"/>
    </row>
    <row r="10" spans="11:23" ht="12.75">
      <c r="K10" t="s">
        <v>47</v>
      </c>
      <c r="L10" t="s">
        <v>48</v>
      </c>
      <c r="M10" t="s">
        <v>49</v>
      </c>
      <c r="N10" t="s">
        <v>19</v>
      </c>
      <c r="O10" t="s">
        <v>20</v>
      </c>
      <c r="P10" t="s">
        <v>18</v>
      </c>
      <c r="Q10" t="s">
        <v>11</v>
      </c>
      <c r="R10" t="s">
        <v>12</v>
      </c>
      <c r="S10" t="s">
        <v>13</v>
      </c>
      <c r="T10" t="s">
        <v>50</v>
      </c>
      <c r="U10" t="s">
        <v>15</v>
      </c>
      <c r="V10" t="s">
        <v>16</v>
      </c>
      <c r="W10" t="s">
        <v>53</v>
      </c>
    </row>
    <row r="11" spans="1:23" ht="15">
      <c r="A11" s="2" t="s">
        <v>54</v>
      </c>
      <c r="B11" s="3"/>
      <c r="C11" s="3"/>
      <c r="D11" s="3"/>
      <c r="E11" s="3"/>
      <c r="F11" s="3"/>
      <c r="G11" s="3"/>
      <c r="H11" s="3"/>
      <c r="I11" s="3"/>
      <c r="J11" s="4"/>
      <c r="K11" s="12"/>
      <c r="L11" s="5"/>
      <c r="M11" s="12"/>
      <c r="N11" s="12"/>
      <c r="O11" s="12"/>
      <c r="P11" s="12"/>
      <c r="Q11" s="12"/>
      <c r="R11" s="12">
        <f>Q12+Q16-Q38</f>
        <v>-4619.360000000001</v>
      </c>
      <c r="S11" s="12"/>
      <c r="T11" s="15"/>
      <c r="U11" s="15"/>
      <c r="V11" s="15"/>
      <c r="W11" s="5"/>
    </row>
    <row r="12" spans="1:26" ht="15">
      <c r="A12" s="2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v>13129</v>
      </c>
      <c r="L12" s="15">
        <f aca="true" t="shared" si="0" ref="L12:Q12">K12+K16-K38</f>
        <v>2392.1800000000003</v>
      </c>
      <c r="M12" s="15">
        <f t="shared" si="0"/>
        <v>3964.3600000000006</v>
      </c>
      <c r="N12" s="15">
        <f t="shared" si="0"/>
        <v>5536.540000000001</v>
      </c>
      <c r="O12" s="15">
        <f t="shared" si="0"/>
        <v>3989.720000000001</v>
      </c>
      <c r="P12" s="15">
        <f t="shared" si="0"/>
        <v>3266.3600000000006</v>
      </c>
      <c r="Q12" s="15">
        <f t="shared" si="0"/>
        <v>4559.000000000001</v>
      </c>
      <c r="R12" s="12"/>
      <c r="S12" s="14"/>
      <c r="T12" s="14"/>
      <c r="U12" s="14"/>
      <c r="V12" s="14"/>
      <c r="W12" s="14"/>
      <c r="X12" s="18"/>
      <c r="Y12" s="18"/>
      <c r="Z12" s="18"/>
    </row>
    <row r="13" spans="1:26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2">
        <v>823</v>
      </c>
      <c r="L13" s="12">
        <f aca="true" t="shared" si="1" ref="L13:M16">K13</f>
        <v>823</v>
      </c>
      <c r="M13" s="12">
        <f t="shared" si="1"/>
        <v>823</v>
      </c>
      <c r="N13" s="12">
        <f aca="true" t="shared" si="2" ref="N13:P14">M13</f>
        <v>823</v>
      </c>
      <c r="O13" s="12">
        <f t="shared" si="2"/>
        <v>823</v>
      </c>
      <c r="P13" s="12">
        <f t="shared" si="2"/>
        <v>823</v>
      </c>
      <c r="Q13" s="12">
        <f>P13</f>
        <v>823</v>
      </c>
      <c r="R13" s="12">
        <f>Q13</f>
        <v>823</v>
      </c>
      <c r="S13" s="14"/>
      <c r="T13" s="14"/>
      <c r="U13" s="14"/>
      <c r="V13" s="14"/>
      <c r="W13" s="14"/>
      <c r="X13" s="18"/>
      <c r="Y13" s="18"/>
      <c r="Z13" s="18"/>
    </row>
    <row r="14" spans="1:26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4">
        <v>18</v>
      </c>
      <c r="L14" s="14">
        <f t="shared" si="1"/>
        <v>18</v>
      </c>
      <c r="M14" s="14">
        <f t="shared" si="1"/>
        <v>18</v>
      </c>
      <c r="N14" s="14">
        <f t="shared" si="2"/>
        <v>18</v>
      </c>
      <c r="O14" s="14">
        <f t="shared" si="2"/>
        <v>18</v>
      </c>
      <c r="P14" s="14">
        <f t="shared" si="2"/>
        <v>18</v>
      </c>
      <c r="Q14" s="14">
        <f>P14</f>
        <v>18</v>
      </c>
      <c r="R14" s="14">
        <f>Q14</f>
        <v>18</v>
      </c>
      <c r="S14" s="14"/>
      <c r="T14" s="14"/>
      <c r="U14" s="14"/>
      <c r="V14" s="14"/>
      <c r="W14" s="14"/>
      <c r="X14" s="18"/>
      <c r="Y14" s="18"/>
      <c r="Z14" s="18"/>
    </row>
    <row r="15" spans="1:26" ht="15">
      <c r="A15" s="2" t="s">
        <v>56</v>
      </c>
      <c r="B15" s="3"/>
      <c r="C15" s="3"/>
      <c r="D15" s="3"/>
      <c r="E15" s="3"/>
      <c r="F15" s="3"/>
      <c r="G15" s="3"/>
      <c r="H15" s="3"/>
      <c r="I15" s="3"/>
      <c r="J15" s="4"/>
      <c r="K15" s="14">
        <v>9.36</v>
      </c>
      <c r="L15" s="14">
        <f t="shared" si="1"/>
        <v>9.36</v>
      </c>
      <c r="M15" s="14">
        <f t="shared" si="1"/>
        <v>9.36</v>
      </c>
      <c r="N15" s="14">
        <f>M15</f>
        <v>9.36</v>
      </c>
      <c r="O15" s="13">
        <v>10</v>
      </c>
      <c r="P15" s="13">
        <f>O15</f>
        <v>10</v>
      </c>
      <c r="Q15" s="13">
        <f>P15</f>
        <v>10</v>
      </c>
      <c r="R15" s="13">
        <f>Q15</f>
        <v>10</v>
      </c>
      <c r="S15" s="14"/>
      <c r="T15" s="14"/>
      <c r="U15" s="14"/>
      <c r="V15" s="14"/>
      <c r="W15" s="14"/>
      <c r="X15" s="18"/>
      <c r="Y15" s="18"/>
      <c r="Z15" s="18"/>
    </row>
    <row r="16" spans="1:26" ht="15">
      <c r="A16" s="2" t="s">
        <v>57</v>
      </c>
      <c r="B16" s="3"/>
      <c r="C16" s="3"/>
      <c r="D16" s="3"/>
      <c r="E16" s="3"/>
      <c r="F16" s="3"/>
      <c r="G16" s="3"/>
      <c r="H16" s="3"/>
      <c r="I16" s="3"/>
      <c r="J16" s="4"/>
      <c r="K16" s="15">
        <v>7703</v>
      </c>
      <c r="L16" s="15">
        <f t="shared" si="1"/>
        <v>7703</v>
      </c>
      <c r="M16" s="15">
        <f t="shared" si="1"/>
        <v>7703</v>
      </c>
      <c r="N16" s="15">
        <f>M16</f>
        <v>7703</v>
      </c>
      <c r="O16" s="15">
        <f>O13*O15</f>
        <v>8230</v>
      </c>
      <c r="P16" s="15">
        <f>O16</f>
        <v>8230</v>
      </c>
      <c r="Q16" s="15">
        <f>P16</f>
        <v>8230</v>
      </c>
      <c r="R16" s="15">
        <f>Q16</f>
        <v>8230</v>
      </c>
      <c r="S16" s="15"/>
      <c r="T16" s="15"/>
      <c r="U16" s="15"/>
      <c r="V16" s="14"/>
      <c r="W16" s="14"/>
      <c r="X16" s="18"/>
      <c r="Y16" s="18"/>
      <c r="Z16" s="18"/>
    </row>
    <row r="17" spans="1:26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 t="s">
        <v>17</v>
      </c>
      <c r="X17" s="18"/>
      <c r="Y17" s="18"/>
      <c r="Z17" s="18"/>
    </row>
    <row r="18" spans="1:26" ht="15.75">
      <c r="A18" s="7" t="s">
        <v>46</v>
      </c>
      <c r="B18" s="3"/>
      <c r="C18" s="3"/>
      <c r="D18" s="3"/>
      <c r="E18" s="3"/>
      <c r="F18" s="3"/>
      <c r="G18" s="3"/>
      <c r="H18" s="3"/>
      <c r="I18" s="3"/>
      <c r="J18" s="4"/>
      <c r="K18" s="15">
        <f>K13*4.13</f>
        <v>3398.99</v>
      </c>
      <c r="L18" s="15">
        <f aca="true" t="shared" si="3" ref="L18:M21">K18</f>
        <v>3398.99</v>
      </c>
      <c r="M18" s="15">
        <f t="shared" si="3"/>
        <v>3398.99</v>
      </c>
      <c r="N18" s="15">
        <f>M18</f>
        <v>3398.99</v>
      </c>
      <c r="O18" s="15">
        <f>N18</f>
        <v>3398.99</v>
      </c>
      <c r="P18" s="15">
        <f>O18</f>
        <v>3398.99</v>
      </c>
      <c r="Q18" s="15">
        <f>P18</f>
        <v>3398.99</v>
      </c>
      <c r="R18" s="15">
        <f>Q18</f>
        <v>3398.99</v>
      </c>
      <c r="S18" s="15"/>
      <c r="T18" s="15"/>
      <c r="U18" s="15"/>
      <c r="V18" s="15"/>
      <c r="W18" s="14"/>
      <c r="X18" s="18"/>
      <c r="Y18" s="18"/>
      <c r="Z18" s="18"/>
    </row>
    <row r="19" spans="1:26" ht="15.75">
      <c r="A19" s="7" t="s">
        <v>14</v>
      </c>
      <c r="B19" s="3"/>
      <c r="C19" s="3"/>
      <c r="D19" s="3"/>
      <c r="E19" s="3"/>
      <c r="F19" s="3"/>
      <c r="G19" s="3"/>
      <c r="H19" s="3"/>
      <c r="I19" s="3"/>
      <c r="J19" s="4"/>
      <c r="K19" s="15">
        <f>K13*0.21</f>
        <v>172.82999999999998</v>
      </c>
      <c r="L19" s="15">
        <f t="shared" si="3"/>
        <v>172.82999999999998</v>
      </c>
      <c r="M19" s="15">
        <f t="shared" si="3"/>
        <v>172.82999999999998</v>
      </c>
      <c r="N19" s="15">
        <f>M19</f>
        <v>172.82999999999998</v>
      </c>
      <c r="O19" s="15">
        <f>O13*0.7</f>
        <v>576.0999999999999</v>
      </c>
      <c r="P19" s="15">
        <f aca="true" t="shared" si="4" ref="P19:Q23">O19</f>
        <v>576.0999999999999</v>
      </c>
      <c r="Q19" s="15">
        <f t="shared" si="4"/>
        <v>576.0999999999999</v>
      </c>
      <c r="R19" s="15">
        <f>Q19</f>
        <v>576.0999999999999</v>
      </c>
      <c r="S19" s="15"/>
      <c r="T19" s="15"/>
      <c r="U19" s="15"/>
      <c r="V19" s="15"/>
      <c r="W19" s="14"/>
      <c r="X19" s="18"/>
      <c r="Y19" s="18"/>
      <c r="Z19" s="18"/>
    </row>
    <row r="20" spans="1:26" ht="15.75">
      <c r="A20" s="7" t="s">
        <v>28</v>
      </c>
      <c r="B20" s="3"/>
      <c r="C20" s="3"/>
      <c r="D20" s="3"/>
      <c r="E20" s="3"/>
      <c r="F20" s="3"/>
      <c r="G20" s="3"/>
      <c r="H20" s="3"/>
      <c r="I20" s="3"/>
      <c r="J20" s="4"/>
      <c r="K20" s="15">
        <v>1556</v>
      </c>
      <c r="L20" s="15">
        <f t="shared" si="3"/>
        <v>1556</v>
      </c>
      <c r="M20" s="15">
        <f t="shared" si="3"/>
        <v>1556</v>
      </c>
      <c r="N20" s="15">
        <f>M20</f>
        <v>1556</v>
      </c>
      <c r="O20" s="15">
        <f>N20</f>
        <v>1556</v>
      </c>
      <c r="P20" s="15">
        <f t="shared" si="4"/>
        <v>1556</v>
      </c>
      <c r="Q20" s="15">
        <f t="shared" si="4"/>
        <v>1556</v>
      </c>
      <c r="R20" s="15">
        <f>Q20</f>
        <v>1556</v>
      </c>
      <c r="S20" s="15"/>
      <c r="T20" s="15"/>
      <c r="U20" s="15"/>
      <c r="V20" s="15"/>
      <c r="W20" s="14"/>
      <c r="X20" s="18"/>
      <c r="Y20" s="18"/>
      <c r="Z20" s="18"/>
    </row>
    <row r="21" spans="1:26" ht="15.75">
      <c r="A21" s="7" t="s">
        <v>29</v>
      </c>
      <c r="B21" s="3"/>
      <c r="C21" s="3"/>
      <c r="D21" s="3"/>
      <c r="E21" s="3"/>
      <c r="F21" s="3"/>
      <c r="G21" s="3"/>
      <c r="H21" s="3"/>
      <c r="I21" s="3"/>
      <c r="J21" s="4"/>
      <c r="K21" s="15">
        <v>823</v>
      </c>
      <c r="L21" s="15">
        <f t="shared" si="3"/>
        <v>823</v>
      </c>
      <c r="M21" s="15">
        <f t="shared" si="3"/>
        <v>823</v>
      </c>
      <c r="N21" s="15">
        <f>M21</f>
        <v>823</v>
      </c>
      <c r="O21" s="15">
        <f>N21</f>
        <v>823</v>
      </c>
      <c r="P21" s="15">
        <f t="shared" si="4"/>
        <v>823</v>
      </c>
      <c r="Q21" s="15">
        <f t="shared" si="4"/>
        <v>823</v>
      </c>
      <c r="R21" s="15">
        <f>Q21</f>
        <v>823</v>
      </c>
      <c r="S21" s="15"/>
      <c r="T21" s="15"/>
      <c r="U21" s="15"/>
      <c r="V21" s="15"/>
      <c r="W21" s="14"/>
      <c r="X21" s="18"/>
      <c r="Y21" s="18"/>
      <c r="Z21" s="18"/>
    </row>
    <row r="22" spans="1:26" ht="15.75">
      <c r="A22" s="7" t="s">
        <v>33</v>
      </c>
      <c r="B22" s="3"/>
      <c r="C22" s="3"/>
      <c r="D22" s="3"/>
      <c r="E22" s="3"/>
      <c r="F22" s="3"/>
      <c r="G22" s="3"/>
      <c r="H22" s="3"/>
      <c r="I22" s="3"/>
      <c r="J22" s="4"/>
      <c r="K22" s="14">
        <v>0</v>
      </c>
      <c r="L22" s="15">
        <v>0</v>
      </c>
      <c r="M22" s="15">
        <f>L22</f>
        <v>0</v>
      </c>
      <c r="N22" s="15">
        <f>M22</f>
        <v>0</v>
      </c>
      <c r="O22" s="15">
        <f>O13*0.34</f>
        <v>279.82</v>
      </c>
      <c r="P22" s="15">
        <f t="shared" si="4"/>
        <v>279.82</v>
      </c>
      <c r="Q22" s="15">
        <f t="shared" si="4"/>
        <v>279.82</v>
      </c>
      <c r="R22" s="15">
        <f>Q22</f>
        <v>279.82</v>
      </c>
      <c r="S22" s="15"/>
      <c r="T22" s="15"/>
      <c r="U22" s="15"/>
      <c r="V22" s="15"/>
      <c r="W22" s="14"/>
      <c r="X22" s="18"/>
      <c r="Y22" s="18"/>
      <c r="Z22" s="18"/>
    </row>
    <row r="23" spans="1:26" ht="15.75">
      <c r="A23" s="7" t="s">
        <v>64</v>
      </c>
      <c r="B23" s="3"/>
      <c r="C23" s="3"/>
      <c r="D23" s="3"/>
      <c r="E23" s="3"/>
      <c r="F23" s="3"/>
      <c r="G23" s="3"/>
      <c r="H23" s="3"/>
      <c r="I23" s="3"/>
      <c r="J23" s="4"/>
      <c r="K23" s="14"/>
      <c r="L23" s="15"/>
      <c r="M23" s="15"/>
      <c r="N23" s="15"/>
      <c r="O23" s="15">
        <f>O13*0.15</f>
        <v>123.44999999999999</v>
      </c>
      <c r="P23" s="15">
        <f t="shared" si="4"/>
        <v>123.44999999999999</v>
      </c>
      <c r="Q23" s="15">
        <f t="shared" si="4"/>
        <v>123.44999999999999</v>
      </c>
      <c r="R23" s="15">
        <f>Q23</f>
        <v>123.44999999999999</v>
      </c>
      <c r="S23" s="15"/>
      <c r="T23" s="15"/>
      <c r="U23" s="15"/>
      <c r="V23" s="15"/>
      <c r="W23" s="14"/>
      <c r="X23" s="18"/>
      <c r="Y23" s="18"/>
      <c r="Z23" s="18"/>
    </row>
    <row r="24" spans="1:26" ht="15.75">
      <c r="A24" s="7" t="s">
        <v>65</v>
      </c>
      <c r="B24" s="6"/>
      <c r="C24" s="6"/>
      <c r="D24" s="6"/>
      <c r="E24" s="6"/>
      <c r="F24" s="6"/>
      <c r="G24" s="6"/>
      <c r="H24" s="6"/>
      <c r="I24" s="3"/>
      <c r="J24" s="4"/>
      <c r="K24" s="15">
        <f>K25+K26+K28+K34</f>
        <v>12489</v>
      </c>
      <c r="L24" s="15">
        <f>L34</f>
        <v>180</v>
      </c>
      <c r="M24" s="15">
        <f>L24</f>
        <v>180</v>
      </c>
      <c r="N24" s="15">
        <f>N26+N29+N34</f>
        <v>3299</v>
      </c>
      <c r="O24" s="15">
        <f>O28+O34</f>
        <v>2196</v>
      </c>
      <c r="P24" s="15">
        <f>P34</f>
        <v>180</v>
      </c>
      <c r="Q24" s="15">
        <f>Q25+Q34+Q37</f>
        <v>10651</v>
      </c>
      <c r="R24" s="15"/>
      <c r="S24" s="15"/>
      <c r="T24" s="15"/>
      <c r="U24" s="15"/>
      <c r="V24" s="15"/>
      <c r="W24" s="14"/>
      <c r="X24" s="18"/>
      <c r="Y24" s="18"/>
      <c r="Z24" s="18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5">
        <v>1336</v>
      </c>
      <c r="L25" s="23"/>
      <c r="M25" s="23"/>
      <c r="N25" s="23"/>
      <c r="O25" s="23"/>
      <c r="P25" s="23"/>
      <c r="Q25" s="23">
        <v>2676</v>
      </c>
      <c r="R25" s="23"/>
      <c r="S25" s="23"/>
      <c r="T25" s="23"/>
      <c r="U25" s="23"/>
      <c r="V25" s="23"/>
      <c r="W25" s="25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5">
        <v>9612</v>
      </c>
      <c r="L26" s="23"/>
      <c r="M26" s="23"/>
      <c r="N26" s="23">
        <v>2193</v>
      </c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5">
        <f>756+++605</f>
        <v>1361</v>
      </c>
      <c r="L28" s="23"/>
      <c r="M28" s="23"/>
      <c r="N28" s="23"/>
      <c r="O28" s="23">
        <f>700+1316</f>
        <v>2016</v>
      </c>
      <c r="P28" s="23"/>
      <c r="Q28" s="23"/>
      <c r="R28" s="23"/>
      <c r="S28" s="23"/>
      <c r="T28" s="23"/>
      <c r="U28" s="23"/>
      <c r="V28" s="23"/>
      <c r="W28" s="25"/>
    </row>
    <row r="29" spans="1:23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23"/>
      <c r="M29" s="23"/>
      <c r="N29" s="23">
        <v>926</v>
      </c>
      <c r="O29" s="23"/>
      <c r="P29" s="23"/>
      <c r="Q29" s="23"/>
      <c r="R29" s="23"/>
      <c r="S29" s="23"/>
      <c r="T29" s="23"/>
      <c r="U29" s="23"/>
      <c r="V29" s="23"/>
      <c r="W29" s="25"/>
    </row>
    <row r="30" spans="1:23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13"/>
    </row>
    <row r="31" spans="1:23" ht="15">
      <c r="A31" s="2" t="s">
        <v>51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59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60</v>
      </c>
      <c r="B34" s="3"/>
      <c r="C34" s="3"/>
      <c r="D34" s="3"/>
      <c r="E34" s="3"/>
      <c r="F34" s="3"/>
      <c r="G34" s="3"/>
      <c r="H34" s="3"/>
      <c r="I34" s="3"/>
      <c r="J34" s="4"/>
      <c r="K34" s="5">
        <v>180</v>
      </c>
      <c r="L34" s="23">
        <f aca="true" t="shared" si="5" ref="L34:Q34">K34</f>
        <v>180</v>
      </c>
      <c r="M34" s="23">
        <f t="shared" si="5"/>
        <v>180</v>
      </c>
      <c r="N34" s="23">
        <f t="shared" si="5"/>
        <v>180</v>
      </c>
      <c r="O34" s="23">
        <f t="shared" si="5"/>
        <v>180</v>
      </c>
      <c r="P34" s="23">
        <f t="shared" si="5"/>
        <v>180</v>
      </c>
      <c r="Q34" s="23">
        <f t="shared" si="5"/>
        <v>180</v>
      </c>
      <c r="R34" s="23">
        <f>Q34</f>
        <v>180</v>
      </c>
      <c r="S34" s="23"/>
      <c r="T34" s="23"/>
      <c r="U34" s="23"/>
      <c r="V34" s="23"/>
      <c r="W34" s="5"/>
    </row>
    <row r="35" spans="1:23" ht="15">
      <c r="A35" s="2" t="s">
        <v>61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"/>
    </row>
    <row r="36" spans="1:23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5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5"/>
    </row>
    <row r="37" spans="1:23" ht="15">
      <c r="A37" s="2" t="s">
        <v>66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23"/>
      <c r="M37" s="23"/>
      <c r="N37" s="23"/>
      <c r="O37" s="23"/>
      <c r="P37" s="23"/>
      <c r="Q37" s="23">
        <v>7795</v>
      </c>
      <c r="R37" s="23"/>
      <c r="S37" s="23"/>
      <c r="T37" s="23"/>
      <c r="U37" s="23"/>
      <c r="V37" s="23"/>
      <c r="W37" s="24"/>
    </row>
    <row r="38" spans="1:23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5">
        <f>K18+K19+K20+K21+K22+K24</f>
        <v>18439.82</v>
      </c>
      <c r="L38" s="15">
        <f>L18+L19+L20+L21+L22+L24</f>
        <v>6130.82</v>
      </c>
      <c r="M38" s="15">
        <f>L38</f>
        <v>6130.82</v>
      </c>
      <c r="N38" s="15">
        <f>N18+N19+N20+N21+N22+N24</f>
        <v>9249.82</v>
      </c>
      <c r="O38" s="15">
        <f>O18+O19+O20+O21+O22+O23+O24</f>
        <v>8953.36</v>
      </c>
      <c r="P38" s="15">
        <f>P18+P19+P20+P21+P22+P23+P24</f>
        <v>6937.36</v>
      </c>
      <c r="Q38" s="15">
        <f>Q18+Q19+Q20+Q21+Q22+Q23+Q24</f>
        <v>17408.36</v>
      </c>
      <c r="R38" s="15"/>
      <c r="S38" s="15"/>
      <c r="T38" s="15"/>
      <c r="U38" s="15"/>
      <c r="V38" s="15"/>
      <c r="W3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2014-02-07T06:59:10Z</cp:lastPrinted>
  <dcterms:created xsi:type="dcterms:W3CDTF">2012-04-11T04:13:08Z</dcterms:created>
  <dcterms:modified xsi:type="dcterms:W3CDTF">2018-09-12T05:10:19Z</dcterms:modified>
  <cp:category/>
  <cp:version/>
  <cp:contentType/>
  <cp:contentStatus/>
</cp:coreProperties>
</file>