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<sst xmlns="http://schemas.openxmlformats.org/spreadsheetml/2006/main" count="112" uniqueCount="67">
  <si>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</si>
  <si>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</si>
  <si>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</si>
  <si>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</si>
  <si>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</si>
  <si>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</si>
  <si>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</si>
  <si>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</si>
  <si>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</si>
  <si>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</si>
  <si>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</si>
  <si>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</si>
  <si>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</si>
  <si>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</si>
  <si>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</si>
  <si>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</si>
  <si>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>июнь</t>
  </si>
  <si>
    <t xml:space="preserve"> </t>
  </si>
  <si>
    <t>апрель</t>
  </si>
  <si>
    <t xml:space="preserve">5.начислено за 4 квартал  </t>
  </si>
  <si>
    <t xml:space="preserve">5.начислено за 1 квартал  </t>
  </si>
  <si>
    <t xml:space="preserve">коммунальным услугам жилого дома № 3 пос. Классон за 1 квартал  </t>
  </si>
  <si>
    <t xml:space="preserve">5.начислено за 2 квартал  </t>
  </si>
  <si>
    <t xml:space="preserve">коммунальным услугам жилого дома № 3  пос. Классон за 2 квартал  </t>
  </si>
  <si>
    <t xml:space="preserve">коммунальным услугам жилого дома № 3  пос. Классон за 3 квартал  </t>
  </si>
  <si>
    <t xml:space="preserve">5.начислено за 3 квартал  </t>
  </si>
  <si>
    <t xml:space="preserve">коммунальным услугам жилого дома № 3  пос. Классон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</si>
  <si>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</si>
  <si>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</si>
  <si>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</si>
  <si>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</si>
  <si>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</si>
  <si>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</si>
  <si>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</si>
  <si>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</si>
  <si>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</si>
  <si>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</si>
  <si>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</si>
  <si>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</si>
  <si>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</si>
  <si>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</si>
  <si>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</si>
  <si>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</si>
  <si>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</si>
  <si>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</si>
  <si>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</si>
  <si>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</si>
  <si>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</si>
  <si>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</si>
  <si>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</si>
  <si>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</si>
  <si>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май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</si>
  <si>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</si>
  <si>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</si>
  <si>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</si>
  <si>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</si>
  <si>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</si>
  <si>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</si>
  <si>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</si>
  <si>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</si>
  <si>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</si>
  <si>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</si>
  <si>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</si>
  <si>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</si>
  <si>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 пос. Классон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</si>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</sst>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46">
      <selection activeCell="K71" sqref="K71"/>
    </sheetView>
  </sheetViews>
  <sheetFormatPr defaultColWidth="9.00390625" defaultRowHeight="12.75"/>
  <cols>
    <col min="10" max="10" width="17.125" style="0" customWidth="1"/>
  </cols>
  <sheetData>
    <row r="1" spans="1:9" ht="15">
      <c r="A1" s="1"/>
      <c r="B1" s="1" t="s">
        <v>9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12">
        <v>-21190</v>
      </c>
    </row>
    <row r="5" spans="1:11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 t="s">
        <v>17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377.9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20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5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10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28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29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30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Лист2!#REF!*2+Лист2!#REF!</f>
        <v>#REF!</v>
      </c>
    </row>
    <row r="15" spans="1:11" ht="15">
      <c r="A15" s="8" t="s">
        <v>8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9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40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K8+K4-K15</f>
        <v>#REF!</v>
      </c>
    </row>
    <row r="22" spans="1:11" ht="15">
      <c r="A22" s="2" t="s">
        <v>41</v>
      </c>
      <c r="B22" s="3"/>
      <c r="C22" s="3"/>
      <c r="D22" s="3"/>
      <c r="E22" s="3"/>
      <c r="F22" s="3"/>
      <c r="G22" s="3"/>
      <c r="H22" s="3"/>
      <c r="I22" s="3"/>
      <c r="J22" s="4"/>
      <c r="K22" s="12"/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v>377.9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8</v>
      </c>
    </row>
    <row r="25" spans="1:13" ht="15">
      <c r="A25" s="2" t="s">
        <v>22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  <c r="M25" s="16"/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5"/>
    </row>
    <row r="27" spans="1:11" ht="15.75">
      <c r="A27" s="7" t="s">
        <v>47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10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28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29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30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Лист2!#REF!+Лист2!#REF!+Лист2!#REF!+Лист2!#REF!+Лист2!#REF!</f>
        <v>#REF!</v>
      </c>
    </row>
    <row r="32" spans="1:11" ht="15">
      <c r="A32" s="8" t="s">
        <v>8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24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38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K25+K21-K32</f>
        <v>#REF!</v>
      </c>
      <c r="L37" s="16"/>
    </row>
    <row r="38" spans="1:11" ht="15">
      <c r="A38" s="2" t="s">
        <v>39</v>
      </c>
      <c r="B38" s="3"/>
      <c r="C38" s="3"/>
      <c r="D38" s="3"/>
      <c r="E38" s="3"/>
      <c r="F38" s="3"/>
      <c r="G38" s="3"/>
      <c r="H38" s="3"/>
      <c r="I38" s="3"/>
      <c r="J38" s="4"/>
      <c r="K38" s="12" t="s">
        <v>17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377.9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v>8</v>
      </c>
    </row>
    <row r="41" spans="1:13" ht="15">
      <c r="A41" s="2" t="s">
        <v>25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Лист2!#REF!*3</f>
        <v>#REF!</v>
      </c>
      <c r="L41" s="17"/>
      <c r="M41" s="17"/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5"/>
    </row>
    <row r="43" spans="1:11" ht="15.75">
      <c r="A43" s="7" t="s">
        <v>47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10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28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29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30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Лист2!#REF!+Лист2!#REF!+Лист2!#REF!+Лист2!#REF!+Лист2!#REF!</f>
        <v>#REF!</v>
      </c>
    </row>
    <row r="48" spans="1:11" ht="15">
      <c r="A48" s="8" t="s">
        <v>8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9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26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36</v>
      </c>
      <c r="B53" s="3"/>
      <c r="C53" s="3"/>
      <c r="D53" s="3"/>
      <c r="E53" s="3"/>
      <c r="F53" s="3"/>
      <c r="G53" s="3"/>
      <c r="H53" s="3"/>
      <c r="I53" s="3"/>
      <c r="J53" s="4"/>
      <c r="K53" s="12" t="e">
        <f>K37+K41-K48</f>
        <v>#REF!</v>
      </c>
    </row>
    <row r="54" spans="1:11" ht="15">
      <c r="A54" s="2" t="s">
        <v>37</v>
      </c>
      <c r="B54" s="3"/>
      <c r="C54" s="3"/>
      <c r="D54" s="3"/>
      <c r="E54" s="3"/>
      <c r="F54" s="3"/>
      <c r="G54" s="3"/>
      <c r="H54" s="3"/>
      <c r="I54" s="3"/>
      <c r="J54" s="4"/>
      <c r="K54" s="15" t="s">
        <v>17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377.9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19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Лист2!#REF!*2+Лист2!#REF!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5"/>
    </row>
    <row r="59" spans="1:11" ht="15.75">
      <c r="A59" s="7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10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28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29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30</v>
      </c>
      <c r="B63" s="6"/>
      <c r="C63" s="6"/>
      <c r="D63" s="6"/>
      <c r="E63" s="6"/>
      <c r="F63" s="6"/>
      <c r="G63" s="6"/>
      <c r="H63" s="6"/>
      <c r="I63" s="3"/>
      <c r="J63" s="4"/>
      <c r="K63" s="15" t="e">
        <f>Лист2!#REF!*3</f>
        <v>#REF!</v>
      </c>
    </row>
    <row r="64" spans="1:11" ht="15">
      <c r="A64" s="2" t="s">
        <v>8</v>
      </c>
      <c r="B64" s="3"/>
      <c r="C64" s="3"/>
      <c r="D64" s="3"/>
      <c r="E64" s="3"/>
      <c r="F64" s="3"/>
      <c r="G64" s="3"/>
      <c r="H64" s="3"/>
      <c r="I64" s="3"/>
      <c r="J64" s="4"/>
      <c r="K64" s="15" t="e">
        <f>K59+K60+K61+K62+K63</f>
        <v>#REF!</v>
      </c>
    </row>
    <row r="65" spans="1:11" ht="15">
      <c r="A65" s="23"/>
      <c r="B65" s="23"/>
      <c r="C65" s="23"/>
      <c r="D65" s="23"/>
      <c r="E65" s="23"/>
      <c r="F65" s="23"/>
      <c r="G65" s="23"/>
      <c r="H65" s="23"/>
      <c r="I65" s="23"/>
      <c r="J65" s="22"/>
      <c r="K65" s="24"/>
    </row>
    <row r="66" spans="1:11" ht="15">
      <c r="A66" s="23"/>
      <c r="B66" s="23"/>
      <c r="C66" s="23"/>
      <c r="D66" s="23"/>
      <c r="E66" s="23"/>
      <c r="F66" s="23"/>
      <c r="G66" s="23"/>
      <c r="H66" s="23"/>
      <c r="I66" s="23"/>
      <c r="J66" s="22"/>
      <c r="K66" s="24"/>
    </row>
    <row r="67" spans="1:11" ht="15">
      <c r="A67" s="2" t="s">
        <v>31</v>
      </c>
      <c r="B67" s="11"/>
      <c r="C67" s="11"/>
      <c r="D67" s="11"/>
      <c r="E67" s="11"/>
      <c r="F67" s="11"/>
      <c r="G67" s="11"/>
      <c r="H67" s="11"/>
      <c r="I67" s="11"/>
      <c r="J67" s="4"/>
      <c r="K67" s="14">
        <v>-21190</v>
      </c>
    </row>
    <row r="68" spans="1:11" ht="15">
      <c r="A68" s="19" t="s">
        <v>32</v>
      </c>
      <c r="B68" s="11"/>
      <c r="C68" s="11"/>
      <c r="D68" s="11"/>
      <c r="E68" s="11"/>
      <c r="F68" s="11"/>
      <c r="G68" s="11"/>
      <c r="H68" s="11"/>
      <c r="I68" s="11"/>
      <c r="J68" s="4"/>
      <c r="K68" s="15" t="e">
        <f>K57+K41+K25+K8</f>
        <v>#REF!</v>
      </c>
    </row>
    <row r="69" spans="1:11" ht="15">
      <c r="A69" s="20" t="s">
        <v>33</v>
      </c>
      <c r="B69" s="21"/>
      <c r="C69" s="21"/>
      <c r="D69" s="21"/>
      <c r="E69" s="21"/>
      <c r="F69" s="21"/>
      <c r="G69" s="21"/>
      <c r="H69" s="21"/>
      <c r="I69" s="21"/>
      <c r="J69" s="10"/>
      <c r="K69" s="15" t="e">
        <f>K64+K48+K32+K15</f>
        <v>#REF!</v>
      </c>
    </row>
    <row r="70" spans="1:11" ht="15">
      <c r="A70" s="2" t="s">
        <v>34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K67+K68-K69</f>
        <v>#REF!</v>
      </c>
    </row>
    <row r="71" spans="1:12" ht="15">
      <c r="A71" s="2" t="s">
        <v>35</v>
      </c>
      <c r="B71" s="3"/>
      <c r="C71" s="3"/>
      <c r="D71" s="3"/>
      <c r="E71" s="3"/>
      <c r="F71" s="3"/>
      <c r="G71" s="3"/>
      <c r="H71" s="3"/>
      <c r="I71" s="3"/>
      <c r="J71" s="4"/>
      <c r="K71" s="15" t="s">
        <v>17</v>
      </c>
      <c r="L71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8"/>
  <sheetViews>
    <sheetView tabSelected="1" workbookViewId="0" topLeftCell="D1">
      <selection activeCell="R35" sqref="R35"/>
    </sheetView>
  </sheetViews>
  <sheetFormatPr defaultColWidth="9.00390625" defaultRowHeight="12.75"/>
  <cols>
    <col min="10" max="10" width="18.25390625" style="0" customWidth="1"/>
    <col min="22" max="22" width="9.75390625" style="0" customWidth="1"/>
    <col min="34" max="34" width="18.125" style="0" customWidth="1"/>
  </cols>
  <sheetData>
    <row r="1" spans="1:33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5" ht="12.75">
      <c r="AI5" s="25" t="s">
        <v>17</v>
      </c>
    </row>
    <row r="6" ht="12.75">
      <c r="AI6" s="26" t="s">
        <v>17</v>
      </c>
    </row>
    <row r="7" ht="12.75">
      <c r="E7" s="18" t="s">
        <v>54</v>
      </c>
    </row>
    <row r="10" spans="11:23" ht="12.75">
      <c r="K10" t="s">
        <v>48</v>
      </c>
      <c r="L10" t="s">
        <v>49</v>
      </c>
      <c r="M10" t="s">
        <v>50</v>
      </c>
      <c r="N10" t="s">
        <v>18</v>
      </c>
      <c r="O10" t="s">
        <v>51</v>
      </c>
      <c r="P10" t="s">
        <v>16</v>
      </c>
      <c r="Q10" t="s">
        <v>11</v>
      </c>
      <c r="R10" t="s">
        <v>12</v>
      </c>
      <c r="S10" t="s">
        <v>13</v>
      </c>
      <c r="T10" t="s">
        <v>52</v>
      </c>
      <c r="U10" t="s">
        <v>14</v>
      </c>
      <c r="V10" t="s">
        <v>15</v>
      </c>
      <c r="W10" t="s">
        <v>55</v>
      </c>
    </row>
    <row r="11" spans="1:23" ht="15">
      <c r="A11" s="2" t="s">
        <v>56</v>
      </c>
      <c r="B11" s="3"/>
      <c r="C11" s="3"/>
      <c r="D11" s="3"/>
      <c r="E11" s="3"/>
      <c r="F11" s="3"/>
      <c r="G11" s="3"/>
      <c r="H11" s="3"/>
      <c r="I11" s="3"/>
      <c r="J11" s="4"/>
      <c r="K11" s="15">
        <v>-14273</v>
      </c>
      <c r="L11" s="15">
        <f aca="true" t="shared" si="0" ref="L11:Q11">K11+K16-K38</f>
        <v>-13504.128</v>
      </c>
      <c r="M11" s="15">
        <f t="shared" si="0"/>
        <v>-12735.256000000001</v>
      </c>
      <c r="N11" s="15">
        <f t="shared" si="0"/>
        <v>-11966.384000000002</v>
      </c>
      <c r="O11" s="15">
        <f t="shared" si="0"/>
        <v>-11197.512000000002</v>
      </c>
      <c r="P11" s="15">
        <f t="shared" si="0"/>
        <v>-10635.236000000003</v>
      </c>
      <c r="Q11" s="15">
        <f t="shared" si="0"/>
        <v>-10072.960000000003</v>
      </c>
      <c r="R11" s="12">
        <f>Q11+Q16-Q38</f>
        <v>-9510.684000000003</v>
      </c>
      <c r="S11" s="12"/>
      <c r="T11" s="15"/>
      <c r="U11" s="15"/>
      <c r="V11" s="15"/>
      <c r="W11" s="5"/>
    </row>
    <row r="12" spans="1:23" ht="15">
      <c r="A12" s="2" t="s">
        <v>57</v>
      </c>
      <c r="B12" s="3"/>
      <c r="C12" s="3"/>
      <c r="D12" s="3"/>
      <c r="E12" s="3"/>
      <c r="F12" s="3"/>
      <c r="G12" s="3"/>
      <c r="H12" s="3"/>
      <c r="I12" s="3"/>
      <c r="J12" s="4"/>
      <c r="K12" s="12"/>
      <c r="L12" s="12"/>
      <c r="M12" s="27"/>
      <c r="N12" s="14"/>
      <c r="O12" s="14"/>
      <c r="P12" s="14"/>
      <c r="Q12" s="12"/>
      <c r="R12" s="12"/>
      <c r="S12" s="14"/>
      <c r="T12" s="14"/>
      <c r="U12" s="14"/>
      <c r="V12" s="14"/>
      <c r="W12" s="5"/>
    </row>
    <row r="13" spans="1:23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2">
        <v>375.6</v>
      </c>
      <c r="L13" s="12">
        <f aca="true" t="shared" si="1" ref="L13:M16">K13</f>
        <v>375.6</v>
      </c>
      <c r="M13" s="12">
        <f t="shared" si="1"/>
        <v>375.6</v>
      </c>
      <c r="N13" s="12">
        <f aca="true" t="shared" si="2" ref="N13:P14">M13</f>
        <v>375.6</v>
      </c>
      <c r="O13" s="12">
        <f t="shared" si="2"/>
        <v>375.6</v>
      </c>
      <c r="P13" s="12">
        <f t="shared" si="2"/>
        <v>375.6</v>
      </c>
      <c r="Q13" s="12">
        <f>P13</f>
        <v>375.6</v>
      </c>
      <c r="R13" s="12">
        <f>Q13</f>
        <v>375.6</v>
      </c>
      <c r="S13" s="14"/>
      <c r="T13" s="14"/>
      <c r="U13" s="14"/>
      <c r="V13" s="14"/>
      <c r="W13" s="5"/>
    </row>
    <row r="14" spans="1:23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4">
        <v>8</v>
      </c>
      <c r="L14" s="15">
        <f t="shared" si="1"/>
        <v>8</v>
      </c>
      <c r="M14" s="15">
        <f t="shared" si="1"/>
        <v>8</v>
      </c>
      <c r="N14" s="15">
        <f t="shared" si="2"/>
        <v>8</v>
      </c>
      <c r="O14" s="15">
        <f t="shared" si="2"/>
        <v>8</v>
      </c>
      <c r="P14" s="15">
        <f t="shared" si="2"/>
        <v>8</v>
      </c>
      <c r="Q14" s="15">
        <f>P14</f>
        <v>8</v>
      </c>
      <c r="R14" s="15">
        <f>Q14</f>
        <v>8</v>
      </c>
      <c r="S14" s="14"/>
      <c r="T14" s="14"/>
      <c r="U14" s="14"/>
      <c r="V14" s="5"/>
      <c r="W14" s="5"/>
    </row>
    <row r="15" spans="1:23" ht="15">
      <c r="A15" s="2" t="s">
        <v>27</v>
      </c>
      <c r="B15" s="3"/>
      <c r="C15" s="3"/>
      <c r="D15" s="3"/>
      <c r="E15" s="3"/>
      <c r="F15" s="3"/>
      <c r="G15" s="3"/>
      <c r="H15" s="3"/>
      <c r="I15" s="3"/>
      <c r="J15" s="4"/>
      <c r="K15" s="14">
        <v>9.14</v>
      </c>
      <c r="L15" s="13">
        <f t="shared" si="1"/>
        <v>9.14</v>
      </c>
      <c r="M15" s="13">
        <f t="shared" si="1"/>
        <v>9.14</v>
      </c>
      <c r="N15" s="13">
        <f>M15</f>
        <v>9.14</v>
      </c>
      <c r="O15" s="14">
        <v>9.23</v>
      </c>
      <c r="P15" s="14">
        <f>O15</f>
        <v>9.23</v>
      </c>
      <c r="Q15" s="14">
        <f>P15</f>
        <v>9.23</v>
      </c>
      <c r="R15" s="14">
        <f>Q15</f>
        <v>9.23</v>
      </c>
      <c r="S15" s="14"/>
      <c r="T15" s="14"/>
      <c r="U15" s="14"/>
      <c r="V15" s="5"/>
      <c r="W15" s="5"/>
    </row>
    <row r="16" spans="1:23" ht="15">
      <c r="A16" s="2" t="s">
        <v>58</v>
      </c>
      <c r="B16" s="3"/>
      <c r="C16" s="3"/>
      <c r="D16" s="3"/>
      <c r="E16" s="3"/>
      <c r="F16" s="3"/>
      <c r="G16" s="3"/>
      <c r="H16" s="3"/>
      <c r="I16" s="3"/>
      <c r="J16" s="4"/>
      <c r="K16" s="15">
        <v>3433</v>
      </c>
      <c r="L16" s="15">
        <f t="shared" si="1"/>
        <v>3433</v>
      </c>
      <c r="M16" s="15">
        <f t="shared" si="1"/>
        <v>3433</v>
      </c>
      <c r="N16" s="15">
        <f>M16</f>
        <v>3433</v>
      </c>
      <c r="O16" s="15">
        <f>O13*O15</f>
        <v>3466.7880000000005</v>
      </c>
      <c r="P16" s="15">
        <f>O16</f>
        <v>3466.7880000000005</v>
      </c>
      <c r="Q16" s="15">
        <f>P16</f>
        <v>3466.7880000000005</v>
      </c>
      <c r="R16" s="15">
        <f>Q16</f>
        <v>3466.7880000000005</v>
      </c>
      <c r="S16" s="15"/>
      <c r="T16" s="15"/>
      <c r="U16" s="15"/>
      <c r="V16" s="5"/>
      <c r="W16" s="5"/>
    </row>
    <row r="17" spans="1:23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14"/>
      <c r="L17" s="14"/>
      <c r="M17" s="5"/>
      <c r="N17" s="5"/>
      <c r="O17" s="5"/>
      <c r="P17" s="5"/>
      <c r="Q17" s="5"/>
      <c r="R17" s="5"/>
      <c r="S17" s="5"/>
      <c r="T17" s="5"/>
      <c r="U17" s="5"/>
      <c r="V17" s="5"/>
      <c r="W17" s="5" t="s">
        <v>17</v>
      </c>
    </row>
    <row r="18" spans="1:23" ht="15.75">
      <c r="A18" s="7" t="s">
        <v>47</v>
      </c>
      <c r="B18" s="3"/>
      <c r="C18" s="3"/>
      <c r="D18" s="3"/>
      <c r="E18" s="3"/>
      <c r="F18" s="3"/>
      <c r="G18" s="3"/>
      <c r="H18" s="3"/>
      <c r="I18" s="3"/>
      <c r="J18" s="4"/>
      <c r="K18" s="15">
        <f>K13*4.13</f>
        <v>1551.228</v>
      </c>
      <c r="L18" s="15">
        <f aca="true" t="shared" si="3" ref="L18:M21">K18</f>
        <v>1551.228</v>
      </c>
      <c r="M18" s="15">
        <f t="shared" si="3"/>
        <v>1551.228</v>
      </c>
      <c r="N18" s="15">
        <f>M18</f>
        <v>1551.228</v>
      </c>
      <c r="O18" s="15">
        <f>N18</f>
        <v>1551.228</v>
      </c>
      <c r="P18" s="15">
        <f>O18</f>
        <v>1551.228</v>
      </c>
      <c r="Q18" s="15">
        <f>P18</f>
        <v>1551.228</v>
      </c>
      <c r="R18" s="15">
        <f>Q18</f>
        <v>1551.228</v>
      </c>
      <c r="S18" s="15"/>
      <c r="T18" s="15"/>
      <c r="U18" s="15"/>
      <c r="V18" s="15"/>
      <c r="W18" s="14"/>
    </row>
    <row r="19" spans="1:23" ht="15.75">
      <c r="A19" s="7" t="s">
        <v>10</v>
      </c>
      <c r="B19" s="3"/>
      <c r="C19" s="3"/>
      <c r="D19" s="3"/>
      <c r="E19" s="3"/>
      <c r="F19" s="3"/>
      <c r="G19" s="3"/>
      <c r="H19" s="3"/>
      <c r="I19" s="3"/>
      <c r="J19" s="4"/>
      <c r="K19" s="15">
        <f>K13*0.21</f>
        <v>78.876</v>
      </c>
      <c r="L19" s="15">
        <f t="shared" si="3"/>
        <v>78.876</v>
      </c>
      <c r="M19" s="15">
        <f t="shared" si="3"/>
        <v>78.876</v>
      </c>
      <c r="N19" s="15">
        <f>M19</f>
        <v>78.876</v>
      </c>
      <c r="O19" s="15">
        <f>O13*0.7</f>
        <v>262.92</v>
      </c>
      <c r="P19" s="15">
        <f aca="true" t="shared" si="4" ref="P19:Q24">O19</f>
        <v>262.92</v>
      </c>
      <c r="Q19" s="15">
        <f t="shared" si="4"/>
        <v>262.92</v>
      </c>
      <c r="R19" s="15">
        <f>Q19</f>
        <v>262.92</v>
      </c>
      <c r="S19" s="15"/>
      <c r="T19" s="15"/>
      <c r="U19" s="15"/>
      <c r="V19" s="15"/>
      <c r="W19" s="14"/>
    </row>
    <row r="20" spans="1:23" ht="15.75">
      <c r="A20" s="7" t="s">
        <v>28</v>
      </c>
      <c r="B20" s="3"/>
      <c r="C20" s="3"/>
      <c r="D20" s="3"/>
      <c r="E20" s="3"/>
      <c r="F20" s="3"/>
      <c r="G20" s="3"/>
      <c r="H20" s="3"/>
      <c r="I20" s="3"/>
      <c r="J20" s="4"/>
      <c r="K20" s="15">
        <f>K13*1.54</f>
        <v>578.4240000000001</v>
      </c>
      <c r="L20" s="15">
        <f t="shared" si="3"/>
        <v>578.4240000000001</v>
      </c>
      <c r="M20" s="15">
        <f t="shared" si="3"/>
        <v>578.4240000000001</v>
      </c>
      <c r="N20" s="15">
        <f>M20</f>
        <v>578.4240000000001</v>
      </c>
      <c r="O20" s="15">
        <f>N20</f>
        <v>578.4240000000001</v>
      </c>
      <c r="P20" s="15">
        <f t="shared" si="4"/>
        <v>578.4240000000001</v>
      </c>
      <c r="Q20" s="15">
        <f t="shared" si="4"/>
        <v>578.4240000000001</v>
      </c>
      <c r="R20" s="15">
        <f>Q20</f>
        <v>578.4240000000001</v>
      </c>
      <c r="S20" s="15"/>
      <c r="T20" s="15"/>
      <c r="U20" s="15"/>
      <c r="V20" s="15"/>
      <c r="W20" s="14"/>
    </row>
    <row r="21" spans="1:23" ht="15.75">
      <c r="A21" s="7" t="s">
        <v>29</v>
      </c>
      <c r="B21" s="3"/>
      <c r="C21" s="3"/>
      <c r="D21" s="3"/>
      <c r="E21" s="3"/>
      <c r="F21" s="3"/>
      <c r="G21" s="3"/>
      <c r="H21" s="3"/>
      <c r="I21" s="3"/>
      <c r="J21" s="4"/>
      <c r="K21" s="15">
        <f>K13</f>
        <v>375.6</v>
      </c>
      <c r="L21" s="15">
        <f t="shared" si="3"/>
        <v>375.6</v>
      </c>
      <c r="M21" s="15">
        <f t="shared" si="3"/>
        <v>375.6</v>
      </c>
      <c r="N21" s="15">
        <f>M21</f>
        <v>375.6</v>
      </c>
      <c r="O21" s="15">
        <f>N21</f>
        <v>375.6</v>
      </c>
      <c r="P21" s="15">
        <f t="shared" si="4"/>
        <v>375.6</v>
      </c>
      <c r="Q21" s="15">
        <f t="shared" si="4"/>
        <v>375.6</v>
      </c>
      <c r="R21" s="15">
        <f>Q21</f>
        <v>375.6</v>
      </c>
      <c r="S21" s="15"/>
      <c r="T21" s="15"/>
      <c r="U21" s="15"/>
      <c r="V21" s="15"/>
      <c r="W21" s="14"/>
    </row>
    <row r="22" spans="1:23" ht="15.75">
      <c r="A22" s="7" t="s">
        <v>44</v>
      </c>
      <c r="B22" s="3"/>
      <c r="C22" s="3"/>
      <c r="D22" s="3"/>
      <c r="E22" s="3"/>
      <c r="F22" s="3"/>
      <c r="G22" s="3"/>
      <c r="H22" s="3"/>
      <c r="I22" s="3"/>
      <c r="J22" s="4"/>
      <c r="K22" s="14">
        <v>0</v>
      </c>
      <c r="L22" s="15">
        <v>0</v>
      </c>
      <c r="M22" s="15">
        <f>L22</f>
        <v>0</v>
      </c>
      <c r="N22" s="15">
        <v>0</v>
      </c>
      <c r="O22" s="15">
        <f>N22</f>
        <v>0</v>
      </c>
      <c r="P22" s="15">
        <f t="shared" si="4"/>
        <v>0</v>
      </c>
      <c r="Q22" s="15">
        <f t="shared" si="4"/>
        <v>0</v>
      </c>
      <c r="R22" s="15">
        <f>Q22</f>
        <v>0</v>
      </c>
      <c r="S22" s="15"/>
      <c r="T22" s="15"/>
      <c r="U22" s="15"/>
      <c r="V22" s="15"/>
      <c r="W22" s="14"/>
    </row>
    <row r="23" spans="1:23" ht="15.75">
      <c r="A23" s="7" t="s">
        <v>65</v>
      </c>
      <c r="B23" s="3"/>
      <c r="C23" s="3"/>
      <c r="D23" s="3"/>
      <c r="E23" s="3"/>
      <c r="F23" s="3"/>
      <c r="G23" s="3"/>
      <c r="H23" s="3"/>
      <c r="I23" s="3"/>
      <c r="J23" s="4"/>
      <c r="K23" s="14"/>
      <c r="L23" s="15"/>
      <c r="M23" s="15"/>
      <c r="N23" s="15"/>
      <c r="O23" s="15">
        <f>O13*0.15</f>
        <v>56.34</v>
      </c>
      <c r="P23" s="15">
        <f t="shared" si="4"/>
        <v>56.34</v>
      </c>
      <c r="Q23" s="15">
        <f t="shared" si="4"/>
        <v>56.34</v>
      </c>
      <c r="R23" s="15">
        <f>Q23</f>
        <v>56.34</v>
      </c>
      <c r="S23" s="15"/>
      <c r="T23" s="15"/>
      <c r="U23" s="15"/>
      <c r="V23" s="15"/>
      <c r="W23" s="14"/>
    </row>
    <row r="24" spans="1:23" ht="15.75">
      <c r="A24" s="7" t="s">
        <v>66</v>
      </c>
      <c r="B24" s="6"/>
      <c r="C24" s="6"/>
      <c r="D24" s="6"/>
      <c r="E24" s="6"/>
      <c r="F24" s="6"/>
      <c r="G24" s="6"/>
      <c r="H24" s="6"/>
      <c r="I24" s="3"/>
      <c r="J24" s="4"/>
      <c r="K24" s="15">
        <f>K34</f>
        <v>80</v>
      </c>
      <c r="L24" s="15">
        <f>K24</f>
        <v>80</v>
      </c>
      <c r="M24" s="15">
        <f>L24</f>
        <v>80</v>
      </c>
      <c r="N24" s="15">
        <f>M24</f>
        <v>80</v>
      </c>
      <c r="O24" s="15">
        <f>N24</f>
        <v>80</v>
      </c>
      <c r="P24" s="15">
        <f t="shared" si="4"/>
        <v>80</v>
      </c>
      <c r="Q24" s="15">
        <f t="shared" si="4"/>
        <v>80</v>
      </c>
      <c r="R24" s="15"/>
      <c r="S24" s="15"/>
      <c r="T24" s="15"/>
      <c r="U24" s="15"/>
      <c r="V24" s="15"/>
      <c r="W24" s="14"/>
    </row>
    <row r="25" spans="1:23" ht="15.7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28"/>
      <c r="M25" s="28"/>
      <c r="N25" s="15"/>
      <c r="O25" s="15"/>
      <c r="P25" s="15"/>
      <c r="Q25" s="15"/>
      <c r="R25" s="15"/>
      <c r="S25" s="15"/>
      <c r="T25" s="15"/>
      <c r="U25" s="15"/>
      <c r="V25" s="15"/>
      <c r="W25" s="31"/>
    </row>
    <row r="26" spans="1:23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0"/>
    </row>
    <row r="27" spans="1:23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30"/>
    </row>
    <row r="28" spans="1:23" ht="15">
      <c r="A28" s="2" t="s">
        <v>59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30"/>
    </row>
    <row r="29" spans="1:23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30"/>
    </row>
    <row r="30" spans="1:23" ht="15">
      <c r="A30" s="2" t="s">
        <v>45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13"/>
    </row>
    <row r="31" spans="1:23" ht="15">
      <c r="A31" s="2" t="s">
        <v>53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5"/>
    </row>
    <row r="32" spans="1:23" ht="15">
      <c r="A32" s="8" t="s">
        <v>7</v>
      </c>
      <c r="B32" s="9"/>
      <c r="C32" s="9"/>
      <c r="D32" s="9"/>
      <c r="E32" s="9"/>
      <c r="F32" s="9"/>
      <c r="G32" s="9"/>
      <c r="H32" s="9"/>
      <c r="I32" s="9"/>
      <c r="J32" s="10"/>
      <c r="K32" s="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5"/>
    </row>
    <row r="33" spans="1:24" ht="15">
      <c r="A33" s="2" t="s">
        <v>60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5"/>
      <c r="X33" s="17"/>
    </row>
    <row r="34" spans="1:23" ht="15">
      <c r="A34" s="2" t="s">
        <v>61</v>
      </c>
      <c r="B34" s="3"/>
      <c r="C34" s="3"/>
      <c r="D34" s="3"/>
      <c r="E34" s="3"/>
      <c r="F34" s="3"/>
      <c r="G34" s="3"/>
      <c r="H34" s="3"/>
      <c r="I34" s="3"/>
      <c r="J34" s="4"/>
      <c r="K34" s="5">
        <v>80</v>
      </c>
      <c r="L34" s="28">
        <f aca="true" t="shared" si="5" ref="L34:Q34">K34</f>
        <v>80</v>
      </c>
      <c r="M34" s="28">
        <f t="shared" si="5"/>
        <v>80</v>
      </c>
      <c r="N34" s="28">
        <f t="shared" si="5"/>
        <v>80</v>
      </c>
      <c r="O34" s="28">
        <f t="shared" si="5"/>
        <v>80</v>
      </c>
      <c r="P34" s="28">
        <f t="shared" si="5"/>
        <v>80</v>
      </c>
      <c r="Q34" s="28">
        <f t="shared" si="5"/>
        <v>80</v>
      </c>
      <c r="R34" s="28">
        <f>Q34</f>
        <v>80</v>
      </c>
      <c r="S34" s="28"/>
      <c r="T34" s="28"/>
      <c r="U34" s="28"/>
      <c r="V34" s="28"/>
      <c r="W34" s="5"/>
    </row>
    <row r="35" spans="1:23" ht="15">
      <c r="A35" s="2" t="s">
        <v>62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5"/>
    </row>
    <row r="36" spans="1:23" ht="15">
      <c r="A36" s="2" t="s">
        <v>63</v>
      </c>
      <c r="B36" s="3"/>
      <c r="C36" s="3"/>
      <c r="D36" s="3"/>
      <c r="E36" s="3"/>
      <c r="F36" s="3"/>
      <c r="G36" s="3"/>
      <c r="H36" s="3"/>
      <c r="I36" s="3"/>
      <c r="J36" s="4"/>
      <c r="K36" s="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5"/>
    </row>
    <row r="37" spans="1:23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9"/>
    </row>
    <row r="38" spans="1:23" ht="15">
      <c r="A38" s="8" t="s">
        <v>8</v>
      </c>
      <c r="B38" s="9"/>
      <c r="C38" s="9"/>
      <c r="D38" s="9"/>
      <c r="E38" s="9"/>
      <c r="F38" s="9"/>
      <c r="G38" s="9"/>
      <c r="H38" s="9"/>
      <c r="I38" s="9"/>
      <c r="J38" s="10"/>
      <c r="K38" s="15">
        <f>K18+K19+K20+K21+K22+K24</f>
        <v>2664.128</v>
      </c>
      <c r="L38" s="15">
        <f>K38</f>
        <v>2664.128</v>
      </c>
      <c r="M38" s="15">
        <f>L38</f>
        <v>2664.128</v>
      </c>
      <c r="N38" s="15">
        <f>M38</f>
        <v>2664.128</v>
      </c>
      <c r="O38" s="15">
        <f>O18+O19+O20+O21+O22+O23+O24</f>
        <v>2904.512</v>
      </c>
      <c r="P38" s="15">
        <f>O38</f>
        <v>2904.512</v>
      </c>
      <c r="Q38" s="15">
        <f>P38</f>
        <v>2904.512</v>
      </c>
      <c r="R38" s="15"/>
      <c r="S38" s="15"/>
      <c r="T38" s="15"/>
      <c r="U38" s="15"/>
      <c r="V38" s="15"/>
      <c r="W38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2014-02-07T06:16:02Z</cp:lastPrinted>
  <dcterms:created xsi:type="dcterms:W3CDTF">2012-04-11T04:09:09Z</dcterms:created>
  <dcterms:modified xsi:type="dcterms:W3CDTF">2018-09-11T06:48:55Z</dcterms:modified>
  <cp:category/>
  <cp:version/>
  <cp:contentType/>
  <cp:contentStatus/>
</cp:coreProperties>
</file>