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<sst xmlns="http://schemas.openxmlformats.org/spreadsheetml/2006/main" count="114" uniqueCount="67">
  <si>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</si>
  <si>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</si>
  <si>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</si>
  <si>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</si>
  <si>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</si>
  <si>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</si>
  <si>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</si>
  <si>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</si>
  <si>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</si>
  <si>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</si>
  <si>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</si>
  <si>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</si>
  <si>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</si>
  <si>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</si>
  <si>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</si>
  <si>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</si>
  <si>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>апрель</t>
  </si>
  <si>
    <t>май</t>
  </si>
  <si>
    <t>июнь</t>
  </si>
  <si>
    <t xml:space="preserve"> </t>
  </si>
  <si>
    <t xml:space="preserve">5. Тариф </t>
  </si>
  <si>
    <t xml:space="preserve">5.начислено за 4 квартал  </t>
  </si>
  <si>
    <t xml:space="preserve">коммунальным услугам жилого дома № 2 пос. Классон за 4 квартал  </t>
  </si>
  <si>
    <t xml:space="preserve">коммунальным услугам жилого дома № 2 пос. Классон за 3 квартал  </t>
  </si>
  <si>
    <t xml:space="preserve">5.начислено за 3 квартал  </t>
  </si>
  <si>
    <t xml:space="preserve">коммунальным услугам жилого дома № 2 пос. Классон за 2 квартал   </t>
  </si>
  <si>
    <t xml:space="preserve">5.начислено за 2 квартал  </t>
  </si>
  <si>
    <t xml:space="preserve">коммунальным услугам жилого дома № 2 пос. Классон за 1 квартал  </t>
  </si>
  <si>
    <t xml:space="preserve">5.начислено за 1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</si>
  <si>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</si>
  <si>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</si>
  <si>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</si>
  <si>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</si>
  <si>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</si>
  <si>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</si>
  <si>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</si>
  <si>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</si>
  <si>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</si>
  <si>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</si>
  <si>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</si>
  <si>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</si>
  <si>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</si>
  <si>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</si>
  <si>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</si>
  <si>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</si>
  <si>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</si>
  <si>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</si>
  <si>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</si>
  <si>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</si>
  <si>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</si>
  <si>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</si>
  <si>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</si>
  <si>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</si>
  <si>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</si>
  <si>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</si>
  <si>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</si>
  <si>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</si>
  <si>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</si>
  <si>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</si>
  <si>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</si>
  <si>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</si>
  <si>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</si>
  <si>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</si>
  <si>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</si>
  <si>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 пос. Классон за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</si>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</sst>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41">
      <selection activeCell="K70" sqref="K70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9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32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33</v>
      </c>
      <c r="B5" s="3"/>
      <c r="C5" s="3"/>
      <c r="D5" s="3"/>
      <c r="E5" s="3"/>
      <c r="F5" s="3"/>
      <c r="G5" s="3"/>
      <c r="H5" s="3"/>
      <c r="I5" s="3"/>
      <c r="J5" s="4"/>
      <c r="K5" s="16">
        <v>2073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403.6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2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6" t="e">
        <f>Лист2!#REF!*3</f>
        <v>#REF!</v>
      </c>
      <c r="L8" t="s">
        <v>19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6"/>
    </row>
    <row r="10" spans="1:11" ht="15.75">
      <c r="A10" s="8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6" t="e">
        <f>Лист2!#REF!*3</f>
        <v>#REF!</v>
      </c>
    </row>
    <row r="11" spans="1:11" ht="15.75">
      <c r="A11" s="8" t="s">
        <v>10</v>
      </c>
      <c r="B11" s="3"/>
      <c r="C11" s="3"/>
      <c r="D11" s="3"/>
      <c r="E11" s="3"/>
      <c r="F11" s="3"/>
      <c r="G11" s="3"/>
      <c r="H11" s="3"/>
      <c r="I11" s="3"/>
      <c r="J11" s="4"/>
      <c r="K11" s="16" t="e">
        <f>Лист2!#REF!*3</f>
        <v>#REF!</v>
      </c>
    </row>
    <row r="12" spans="1:11" ht="15.75">
      <c r="A12" s="8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6" t="e">
        <f>Лист2!#REF!*3</f>
        <v>#REF!</v>
      </c>
    </row>
    <row r="13" spans="1:11" ht="15.75">
      <c r="A13" s="8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6" t="e">
        <f>Лист2!#REF!*3</f>
        <v>#REF!</v>
      </c>
    </row>
    <row r="14" spans="1:11" ht="15.75">
      <c r="A14" s="8" t="s">
        <v>31</v>
      </c>
      <c r="B14" s="7"/>
      <c r="C14" s="7"/>
      <c r="D14" s="7"/>
      <c r="E14" s="7"/>
      <c r="F14" s="7"/>
      <c r="G14" s="7"/>
      <c r="H14" s="7"/>
      <c r="I14" s="3"/>
      <c r="J14" s="4"/>
      <c r="K14" s="15" t="e">
        <f>Лист2!#REF!*2+Лист2!#REF!</f>
        <v>#REF!</v>
      </c>
    </row>
    <row r="15" spans="1:14" ht="15">
      <c r="A15" s="9" t="s">
        <v>8</v>
      </c>
      <c r="B15" s="10"/>
      <c r="C15" s="10"/>
      <c r="D15" s="10"/>
      <c r="E15" s="10"/>
      <c r="F15" s="10"/>
      <c r="G15" s="10"/>
      <c r="H15" s="10"/>
      <c r="I15" s="10"/>
      <c r="J15" s="11"/>
      <c r="K15" s="16" t="e">
        <f>K10+K11+K12+K13+K14</f>
        <v>#REF!</v>
      </c>
      <c r="N15" s="17"/>
    </row>
    <row r="16" ht="12.75">
      <c r="N16" s="19"/>
    </row>
    <row r="17" spans="1:14" ht="15">
      <c r="A17" s="1"/>
      <c r="B17" s="1" t="s">
        <v>9</v>
      </c>
      <c r="C17" s="1"/>
      <c r="D17" s="1"/>
      <c r="E17" s="1"/>
      <c r="F17" s="1"/>
      <c r="G17" s="1"/>
      <c r="H17" s="1"/>
      <c r="I17" s="1"/>
      <c r="N17" s="19"/>
    </row>
    <row r="18" spans="1:9" ht="15">
      <c r="A18" s="1"/>
      <c r="B18" s="1" t="s">
        <v>25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34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19</v>
      </c>
    </row>
    <row r="21" spans="1:12" ht="15">
      <c r="A21" s="2" t="s">
        <v>35</v>
      </c>
      <c r="B21" s="3"/>
      <c r="C21" s="3"/>
      <c r="D21" s="3"/>
      <c r="E21" s="3"/>
      <c r="F21" s="3"/>
      <c r="G21" s="3"/>
      <c r="H21" s="3"/>
      <c r="I21" s="3"/>
      <c r="J21" s="4"/>
      <c r="K21" s="13" t="e">
        <f>K5+K8-K15</f>
        <v>#REF!</v>
      </c>
      <c r="L21" s="17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f>K6</f>
        <v>403.6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v>8</v>
      </c>
    </row>
    <row r="24" spans="1:11" ht="15">
      <c r="A24" s="2" t="s">
        <v>26</v>
      </c>
      <c r="B24" s="3"/>
      <c r="C24" s="3"/>
      <c r="D24" s="3"/>
      <c r="E24" s="3"/>
      <c r="F24" s="3"/>
      <c r="G24" s="3"/>
      <c r="H24" s="3"/>
      <c r="I24" s="3"/>
      <c r="J24" s="4"/>
      <c r="K24" s="16" t="e">
        <f>K8</f>
        <v>#REF!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6"/>
    </row>
    <row r="26" spans="1:11" ht="15.75">
      <c r="A26" s="8" t="s">
        <v>48</v>
      </c>
      <c r="B26" s="3"/>
      <c r="C26" s="3"/>
      <c r="D26" s="3"/>
      <c r="E26" s="3"/>
      <c r="F26" s="3"/>
      <c r="G26" s="3"/>
      <c r="H26" s="3"/>
      <c r="I26" s="3"/>
      <c r="J26" s="4"/>
      <c r="K26" s="16" t="e">
        <f>K10</f>
        <v>#REF!</v>
      </c>
    </row>
    <row r="27" spans="1:11" ht="15.75">
      <c r="A27" s="8" t="s">
        <v>10</v>
      </c>
      <c r="B27" s="3"/>
      <c r="C27" s="3"/>
      <c r="D27" s="3"/>
      <c r="E27" s="3"/>
      <c r="F27" s="3"/>
      <c r="G27" s="3"/>
      <c r="H27" s="3"/>
      <c r="I27" s="3"/>
      <c r="J27" s="4"/>
      <c r="K27" s="16" t="e">
        <f>K11</f>
        <v>#REF!</v>
      </c>
    </row>
    <row r="28" spans="1:11" ht="15.75">
      <c r="A28" s="8" t="s">
        <v>29</v>
      </c>
      <c r="B28" s="3"/>
      <c r="C28" s="3"/>
      <c r="D28" s="3"/>
      <c r="E28" s="3"/>
      <c r="F28" s="3"/>
      <c r="G28" s="3"/>
      <c r="H28" s="3"/>
      <c r="I28" s="3"/>
      <c r="J28" s="4"/>
      <c r="K28" s="16" t="e">
        <f>K12</f>
        <v>#REF!</v>
      </c>
    </row>
    <row r="29" spans="1:11" ht="15.75">
      <c r="A29" s="8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6" t="e">
        <f>K13</f>
        <v>#REF!</v>
      </c>
    </row>
    <row r="30" spans="1:11" ht="15.75">
      <c r="A30" s="8" t="s">
        <v>31</v>
      </c>
      <c r="B30" s="7"/>
      <c r="C30" s="7"/>
      <c r="D30" s="7"/>
      <c r="E30" s="7"/>
      <c r="F30" s="7"/>
      <c r="G30" s="7"/>
      <c r="H30" s="7"/>
      <c r="I30" s="3"/>
      <c r="J30" s="4"/>
      <c r="K30" s="16" t="e">
        <f>Лист2!#REF!+Лист2!#REF!+Лист2!#REF!+Лист2!#REF!+Лист2!#REF!</f>
        <v>#REF!</v>
      </c>
    </row>
    <row r="31" spans="1:11" ht="15">
      <c r="A31" s="9" t="s">
        <v>8</v>
      </c>
      <c r="B31" s="10"/>
      <c r="C31" s="10"/>
      <c r="D31" s="10"/>
      <c r="E31" s="10"/>
      <c r="F31" s="10"/>
      <c r="G31" s="10"/>
      <c r="H31" s="10"/>
      <c r="I31" s="10"/>
      <c r="J31" s="11"/>
      <c r="K31" s="16" t="e">
        <f>K26+K27+K28+K29+K30</f>
        <v>#REF!</v>
      </c>
    </row>
    <row r="33" spans="1:9" ht="15">
      <c r="A33" s="1"/>
      <c r="B33" s="1" t="s">
        <v>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36</v>
      </c>
      <c r="B36" s="3"/>
      <c r="C36" s="3"/>
      <c r="D36" s="3"/>
      <c r="E36" s="3"/>
      <c r="F36" s="3"/>
      <c r="G36" s="3"/>
      <c r="H36" s="3"/>
      <c r="I36" s="3"/>
      <c r="J36" s="4"/>
      <c r="K36" s="5" t="s">
        <v>19</v>
      </c>
    </row>
    <row r="37" spans="1:12" ht="15">
      <c r="A37" s="2" t="s">
        <v>37</v>
      </c>
      <c r="B37" s="3"/>
      <c r="C37" s="3"/>
      <c r="D37" s="3"/>
      <c r="E37" s="3"/>
      <c r="F37" s="3"/>
      <c r="G37" s="3"/>
      <c r="H37" s="3"/>
      <c r="I37" s="3"/>
      <c r="J37" s="4"/>
      <c r="K37" s="13" t="e">
        <f>K21+K24-K31</f>
        <v>#REF!</v>
      </c>
      <c r="L37" s="17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403.6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v>8</v>
      </c>
    </row>
    <row r="40" spans="1:11" ht="15">
      <c r="A40" s="2" t="s">
        <v>24</v>
      </c>
      <c r="B40" s="3"/>
      <c r="C40" s="3"/>
      <c r="D40" s="3"/>
      <c r="E40" s="3"/>
      <c r="F40" s="3"/>
      <c r="G40" s="3"/>
      <c r="H40" s="3"/>
      <c r="I40" s="3"/>
      <c r="J40" s="4"/>
      <c r="K40" s="16" t="e">
        <f>Лист2!#REF!*3</f>
        <v>#REF!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6"/>
    </row>
    <row r="42" spans="1:11" ht="15.75">
      <c r="A42" s="8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6" t="e">
        <f>K26</f>
        <v>#REF!</v>
      </c>
    </row>
    <row r="43" spans="1:11" ht="15.75">
      <c r="A43" s="8" t="s">
        <v>10</v>
      </c>
      <c r="B43" s="3"/>
      <c r="C43" s="3"/>
      <c r="D43" s="3"/>
      <c r="E43" s="3"/>
      <c r="F43" s="3"/>
      <c r="G43" s="3"/>
      <c r="H43" s="3"/>
      <c r="I43" s="3"/>
      <c r="J43" s="4"/>
      <c r="K43" s="16" t="e">
        <f>K27</f>
        <v>#REF!</v>
      </c>
    </row>
    <row r="44" spans="1:11" ht="15.75">
      <c r="A44" s="8" t="s">
        <v>29</v>
      </c>
      <c r="B44" s="3"/>
      <c r="C44" s="3"/>
      <c r="D44" s="3"/>
      <c r="E44" s="3"/>
      <c r="F44" s="3"/>
      <c r="G44" s="3"/>
      <c r="H44" s="3"/>
      <c r="I44" s="3"/>
      <c r="J44" s="4"/>
      <c r="K44" s="16" t="e">
        <f>K28</f>
        <v>#REF!</v>
      </c>
    </row>
    <row r="45" spans="1:11" ht="15.75">
      <c r="A45" s="8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6" t="e">
        <f>K29</f>
        <v>#REF!</v>
      </c>
    </row>
    <row r="46" spans="1:11" ht="15.75">
      <c r="A46" s="8" t="s">
        <v>31</v>
      </c>
      <c r="B46" s="7"/>
      <c r="C46" s="7"/>
      <c r="D46" s="7"/>
      <c r="E46" s="7"/>
      <c r="F46" s="7"/>
      <c r="G46" s="7"/>
      <c r="H46" s="7"/>
      <c r="I46" s="3"/>
      <c r="J46" s="4"/>
      <c r="K46" s="16" t="e">
        <f>Лист2!#REF!+Лист2!#REF!+Лист2!#REF!+Лист2!#REF!+Лист2!#REF!</f>
        <v>#REF!</v>
      </c>
    </row>
    <row r="47" spans="1:11" ht="15">
      <c r="A47" s="9" t="s">
        <v>8</v>
      </c>
      <c r="B47" s="10"/>
      <c r="C47" s="10"/>
      <c r="D47" s="10"/>
      <c r="E47" s="10"/>
      <c r="F47" s="10"/>
      <c r="G47" s="10"/>
      <c r="H47" s="10"/>
      <c r="I47" s="10"/>
      <c r="J47" s="11"/>
      <c r="K47" s="16" t="e">
        <f>K42+K43+K44+K45+K46</f>
        <v>#REF!</v>
      </c>
    </row>
    <row r="48" spans="1:9" ht="15">
      <c r="A48" s="1"/>
      <c r="B48" s="1" t="s">
        <v>9</v>
      </c>
      <c r="C48" s="1"/>
      <c r="D48" s="1"/>
      <c r="E48" s="1"/>
      <c r="F48" s="1"/>
      <c r="G48" s="1"/>
      <c r="H48" s="1"/>
      <c r="I48" s="1"/>
    </row>
    <row r="49" spans="1:9" ht="15">
      <c r="A49" s="1"/>
      <c r="B49" s="1" t="s">
        <v>22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11" ht="15">
      <c r="A51" s="2" t="s">
        <v>38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2" ht="15">
      <c r="A52" s="2" t="s">
        <v>39</v>
      </c>
      <c r="B52" s="3"/>
      <c r="C52" s="3"/>
      <c r="D52" s="3"/>
      <c r="E52" s="3"/>
      <c r="F52" s="3"/>
      <c r="G52" s="3"/>
      <c r="H52" s="3"/>
      <c r="I52" s="3"/>
      <c r="J52" s="4"/>
      <c r="K52" s="16" t="e">
        <f>K37+K40-K47</f>
        <v>#REF!</v>
      </c>
      <c r="L52" s="17"/>
    </row>
    <row r="53" spans="1:11" ht="15">
      <c r="A53" s="2" t="s">
        <v>0</v>
      </c>
      <c r="B53" s="3"/>
      <c r="C53" s="3"/>
      <c r="D53" s="3"/>
      <c r="E53" s="3"/>
      <c r="F53" s="3"/>
      <c r="G53" s="3"/>
      <c r="H53" s="3"/>
      <c r="I53" s="3"/>
      <c r="J53" s="4"/>
      <c r="K53" s="14">
        <f>K38</f>
        <v>403.6</v>
      </c>
    </row>
    <row r="54" spans="1:11" ht="15">
      <c r="A54" s="2" t="s">
        <v>1</v>
      </c>
      <c r="B54" s="3"/>
      <c r="C54" s="3"/>
      <c r="D54" s="3"/>
      <c r="E54" s="3"/>
      <c r="F54" s="3"/>
      <c r="G54" s="3"/>
      <c r="H54" s="3"/>
      <c r="I54" s="3"/>
      <c r="J54" s="4"/>
      <c r="K54" s="15">
        <v>8</v>
      </c>
    </row>
    <row r="55" spans="1:11" ht="15">
      <c r="A55" s="2" t="s">
        <v>21</v>
      </c>
      <c r="B55" s="3"/>
      <c r="C55" s="3"/>
      <c r="D55" s="3"/>
      <c r="E55" s="3"/>
      <c r="F55" s="3"/>
      <c r="G55" s="3"/>
      <c r="H55" s="3"/>
      <c r="I55" s="3"/>
      <c r="J55" s="4"/>
      <c r="K55" s="16" t="e">
        <f>Лист2!#REF!*2+Лист2!#REF!</f>
        <v>#REF!</v>
      </c>
    </row>
    <row r="56" spans="1:11" ht="15.75">
      <c r="A56" s="2"/>
      <c r="B56" s="7" t="s">
        <v>2</v>
      </c>
      <c r="C56" s="7"/>
      <c r="D56" s="3"/>
      <c r="E56" s="3"/>
      <c r="F56" s="3"/>
      <c r="G56" s="3"/>
      <c r="H56" s="3"/>
      <c r="I56" s="3"/>
      <c r="J56" s="4"/>
      <c r="K56" s="6"/>
    </row>
    <row r="57" spans="1:11" ht="15.75">
      <c r="A57" s="8" t="s">
        <v>48</v>
      </c>
      <c r="B57" s="3"/>
      <c r="C57" s="3"/>
      <c r="D57" s="3"/>
      <c r="E57" s="3"/>
      <c r="F57" s="3"/>
      <c r="G57" s="3"/>
      <c r="H57" s="3"/>
      <c r="I57" s="3"/>
      <c r="J57" s="4"/>
      <c r="K57" s="16" t="e">
        <f>K42</f>
        <v>#REF!</v>
      </c>
    </row>
    <row r="58" spans="1:11" ht="15.75">
      <c r="A58" s="8" t="s">
        <v>10</v>
      </c>
      <c r="B58" s="3"/>
      <c r="C58" s="3"/>
      <c r="D58" s="3"/>
      <c r="E58" s="3"/>
      <c r="F58" s="3"/>
      <c r="G58" s="3"/>
      <c r="H58" s="3"/>
      <c r="I58" s="3"/>
      <c r="J58" s="4"/>
      <c r="K58" s="16" t="e">
        <f>K43</f>
        <v>#REF!</v>
      </c>
    </row>
    <row r="59" spans="1:11" ht="15.75">
      <c r="A59" s="8" t="s">
        <v>29</v>
      </c>
      <c r="B59" s="3"/>
      <c r="C59" s="3"/>
      <c r="D59" s="3"/>
      <c r="E59" s="3"/>
      <c r="F59" s="3"/>
      <c r="G59" s="3"/>
      <c r="H59" s="3"/>
      <c r="I59" s="3"/>
      <c r="J59" s="4"/>
      <c r="K59" s="16" t="e">
        <f>K44</f>
        <v>#REF!</v>
      </c>
    </row>
    <row r="60" spans="1:11" ht="15.75">
      <c r="A60" s="8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6" t="e">
        <f>K45</f>
        <v>#REF!</v>
      </c>
    </row>
    <row r="61" spans="1:11" ht="15.75">
      <c r="A61" s="8" t="s">
        <v>31</v>
      </c>
      <c r="B61" s="7"/>
      <c r="C61" s="7"/>
      <c r="D61" s="7"/>
      <c r="E61" s="7"/>
      <c r="F61" s="7"/>
      <c r="G61" s="7"/>
      <c r="H61" s="7"/>
      <c r="I61" s="3"/>
      <c r="J61" s="4"/>
      <c r="K61" s="16" t="e">
        <f>Лист2!#REF!*3</f>
        <v>#REF!</v>
      </c>
    </row>
    <row r="62" spans="1:11" ht="15">
      <c r="A62" s="2" t="s">
        <v>8</v>
      </c>
      <c r="B62" s="3"/>
      <c r="C62" s="3"/>
      <c r="D62" s="3"/>
      <c r="E62" s="3"/>
      <c r="F62" s="3"/>
      <c r="G62" s="3"/>
      <c r="H62" s="3"/>
      <c r="I62" s="3"/>
      <c r="J62" s="4"/>
      <c r="K62" s="16" t="e">
        <f>K57+K58+K59+K60+K61</f>
        <v>#REF!</v>
      </c>
    </row>
    <row r="63" spans="1:10" ht="15">
      <c r="A63" s="24"/>
      <c r="B63" s="24"/>
      <c r="C63" s="24"/>
      <c r="D63" s="24"/>
      <c r="E63" s="24"/>
      <c r="F63" s="24"/>
      <c r="G63" s="24"/>
      <c r="H63" s="24"/>
      <c r="I63" s="24"/>
      <c r="J63" s="23"/>
    </row>
    <row r="64" spans="1:10" ht="15">
      <c r="A64" s="24"/>
      <c r="B64" s="24"/>
      <c r="C64" s="24"/>
      <c r="D64" s="24"/>
      <c r="E64" s="24"/>
      <c r="F64" s="24"/>
      <c r="G64" s="24"/>
      <c r="H64" s="24"/>
      <c r="I64" s="24"/>
      <c r="J64" s="23"/>
    </row>
    <row r="65" spans="1:11" ht="15">
      <c r="A65" s="2" t="s">
        <v>40</v>
      </c>
      <c r="B65" s="12"/>
      <c r="C65" s="12"/>
      <c r="D65" s="12"/>
      <c r="E65" s="12"/>
      <c r="F65" s="12"/>
      <c r="G65" s="12"/>
      <c r="H65" s="12"/>
      <c r="I65" s="12"/>
      <c r="J65" s="4"/>
      <c r="K65" s="15">
        <v>2073</v>
      </c>
    </row>
    <row r="66" spans="1:11" ht="15">
      <c r="A66" s="20" t="s">
        <v>41</v>
      </c>
      <c r="B66" s="12"/>
      <c r="C66" s="12"/>
      <c r="D66" s="12"/>
      <c r="E66" s="12"/>
      <c r="F66" s="12"/>
      <c r="G66" s="12"/>
      <c r="H66" s="12"/>
      <c r="I66" s="12"/>
      <c r="J66" s="4"/>
      <c r="K66" s="16" t="e">
        <f>K55+K40+K24+K8</f>
        <v>#REF!</v>
      </c>
    </row>
    <row r="67" spans="1:11" ht="15">
      <c r="A67" s="21" t="s">
        <v>42</v>
      </c>
      <c r="B67" s="22"/>
      <c r="C67" s="22"/>
      <c r="D67" s="22"/>
      <c r="E67" s="22"/>
      <c r="F67" s="22"/>
      <c r="G67" s="22"/>
      <c r="H67" s="22"/>
      <c r="I67" s="22"/>
      <c r="J67" s="11"/>
      <c r="K67" s="16" t="e">
        <f>K62+K47+K31+K15</f>
        <v>#REF!</v>
      </c>
    </row>
    <row r="68" spans="1:11" ht="15">
      <c r="A68" s="2" t="s">
        <v>43</v>
      </c>
      <c r="B68" s="3"/>
      <c r="C68" s="3"/>
      <c r="D68" s="3"/>
      <c r="E68" s="3"/>
      <c r="F68" s="3"/>
      <c r="G68" s="3"/>
      <c r="H68" s="3"/>
      <c r="I68" s="3"/>
      <c r="J68" s="4"/>
      <c r="K68" s="16" t="s">
        <v>19</v>
      </c>
    </row>
    <row r="69" spans="1:12" ht="15">
      <c r="A69" s="2" t="s">
        <v>44</v>
      </c>
      <c r="B69" s="3"/>
      <c r="C69" s="3"/>
      <c r="D69" s="3"/>
      <c r="E69" s="3"/>
      <c r="F69" s="3"/>
      <c r="G69" s="3"/>
      <c r="H69" s="3"/>
      <c r="I69" s="3"/>
      <c r="J69" s="4"/>
      <c r="K69" s="16" t="e">
        <f>K65+K66-K67</f>
        <v>#REF!</v>
      </c>
      <c r="L69" s="1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tabSelected="1" workbookViewId="0" topLeftCell="A1">
      <selection activeCell="R34" sqref="R34"/>
    </sheetView>
  </sheetViews>
  <sheetFormatPr defaultColWidth="9.00390625" defaultRowHeight="12.75"/>
  <cols>
    <col min="10" max="10" width="18.00390625" style="0" customWidth="1"/>
    <col min="22" max="22" width="8.375" style="0" customWidth="1"/>
    <col min="34" max="34" width="18.125" style="0" customWidth="1"/>
  </cols>
  <sheetData>
    <row r="1" spans="1:33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5" t="s">
        <v>19</v>
      </c>
    </row>
    <row r="5" ht="12.75">
      <c r="AI5" s="17" t="s">
        <v>19</v>
      </c>
    </row>
    <row r="6" ht="12.75">
      <c r="E6" s="18" t="s">
        <v>54</v>
      </c>
    </row>
    <row r="8" ht="12.75">
      <c r="AI8" s="25" t="s">
        <v>19</v>
      </c>
    </row>
    <row r="9" spans="11:23" ht="12.75">
      <c r="K9" t="s">
        <v>49</v>
      </c>
      <c r="L9" t="s">
        <v>50</v>
      </c>
      <c r="M9" t="s">
        <v>51</v>
      </c>
      <c r="N9" t="s">
        <v>16</v>
      </c>
      <c r="O9" t="s">
        <v>17</v>
      </c>
      <c r="P9" t="s">
        <v>18</v>
      </c>
      <c r="Q9" t="s">
        <v>11</v>
      </c>
      <c r="R9" t="s">
        <v>12</v>
      </c>
      <c r="S9" t="s">
        <v>13</v>
      </c>
      <c r="T9" t="s">
        <v>52</v>
      </c>
      <c r="U9" t="s">
        <v>14</v>
      </c>
      <c r="V9" t="s">
        <v>15</v>
      </c>
      <c r="W9" t="s">
        <v>55</v>
      </c>
    </row>
    <row r="10" spans="1:23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3"/>
      <c r="L10" s="6"/>
      <c r="M10" s="13"/>
      <c r="N10" s="13"/>
      <c r="O10" s="13"/>
      <c r="P10" s="13"/>
      <c r="Q10" s="13"/>
      <c r="R10" s="13"/>
      <c r="S10" s="13"/>
      <c r="T10" s="16"/>
      <c r="U10" s="16"/>
      <c r="V10" s="16"/>
      <c r="W10" s="6"/>
    </row>
    <row r="11" spans="1:23" ht="15">
      <c r="A11" s="2" t="s">
        <v>57</v>
      </c>
      <c r="B11" s="3"/>
      <c r="C11" s="3"/>
      <c r="D11" s="3"/>
      <c r="E11" s="3"/>
      <c r="F11" s="3"/>
      <c r="G11" s="3"/>
      <c r="H11" s="3"/>
      <c r="I11" s="3"/>
      <c r="J11" s="4"/>
      <c r="K11" s="16">
        <v>7795</v>
      </c>
      <c r="L11" s="16">
        <f aca="true" t="shared" si="0" ref="L11:Q11">K11+K15-K37</f>
        <v>8408.16</v>
      </c>
      <c r="M11" s="16">
        <f t="shared" si="0"/>
        <v>9021.32</v>
      </c>
      <c r="N11" s="16">
        <f t="shared" si="0"/>
        <v>9634.48</v>
      </c>
      <c r="O11" s="16">
        <f t="shared" si="0"/>
        <v>10247.64</v>
      </c>
      <c r="P11" s="16">
        <f t="shared" si="0"/>
        <v>10861.044999999998</v>
      </c>
      <c r="Q11" s="16">
        <f t="shared" si="0"/>
        <v>11474.449999999997</v>
      </c>
      <c r="R11" s="13">
        <f>Q11+Q15-Q37</f>
        <v>9887.854999999996</v>
      </c>
      <c r="S11" s="15"/>
      <c r="T11" s="15"/>
      <c r="U11" s="15"/>
      <c r="V11" s="15"/>
      <c r="W11" s="6"/>
    </row>
    <row r="12" spans="1:23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6">
        <v>405.5</v>
      </c>
      <c r="L12" s="16">
        <f aca="true" t="shared" si="1" ref="L12:M15">K12</f>
        <v>405.5</v>
      </c>
      <c r="M12" s="16">
        <f t="shared" si="1"/>
        <v>405.5</v>
      </c>
      <c r="N12" s="16">
        <f aca="true" t="shared" si="2" ref="N12:P13">M12</f>
        <v>405.5</v>
      </c>
      <c r="O12" s="16">
        <f t="shared" si="2"/>
        <v>405.5</v>
      </c>
      <c r="P12" s="16">
        <f t="shared" si="2"/>
        <v>405.5</v>
      </c>
      <c r="Q12" s="16">
        <f>P12</f>
        <v>405.5</v>
      </c>
      <c r="R12" s="16">
        <f>Q12</f>
        <v>405.5</v>
      </c>
      <c r="S12" s="15"/>
      <c r="T12" s="15"/>
      <c r="U12" s="15"/>
      <c r="V12" s="15"/>
      <c r="W12" s="6"/>
    </row>
    <row r="13" spans="1:23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5">
        <v>8</v>
      </c>
      <c r="L13" s="16">
        <f t="shared" si="1"/>
        <v>8</v>
      </c>
      <c r="M13" s="16">
        <f t="shared" si="1"/>
        <v>8</v>
      </c>
      <c r="N13" s="16">
        <f t="shared" si="2"/>
        <v>8</v>
      </c>
      <c r="O13" s="16">
        <f t="shared" si="2"/>
        <v>8</v>
      </c>
      <c r="P13" s="16">
        <f t="shared" si="2"/>
        <v>8</v>
      </c>
      <c r="Q13" s="16">
        <f>P13</f>
        <v>8</v>
      </c>
      <c r="R13" s="16">
        <f>Q13</f>
        <v>8</v>
      </c>
      <c r="S13" s="15"/>
      <c r="T13" s="15"/>
      <c r="U13" s="15"/>
      <c r="V13" s="6"/>
      <c r="W13" s="6"/>
    </row>
    <row r="14" spans="1:23" ht="15">
      <c r="A14" s="2" t="s">
        <v>20</v>
      </c>
      <c r="B14" s="3"/>
      <c r="C14" s="3"/>
      <c r="D14" s="3"/>
      <c r="E14" s="3"/>
      <c r="F14" s="3"/>
      <c r="G14" s="3"/>
      <c r="H14" s="3"/>
      <c r="I14" s="3"/>
      <c r="J14" s="4"/>
      <c r="K14" s="15">
        <v>8.59</v>
      </c>
      <c r="L14" s="14">
        <f t="shared" si="1"/>
        <v>8.59</v>
      </c>
      <c r="M14" s="14">
        <f t="shared" si="1"/>
        <v>8.59</v>
      </c>
      <c r="N14" s="14">
        <f>M14</f>
        <v>8.59</v>
      </c>
      <c r="O14" s="15">
        <v>9.23</v>
      </c>
      <c r="P14" s="15">
        <f>O14</f>
        <v>9.23</v>
      </c>
      <c r="Q14" s="15">
        <f>P14</f>
        <v>9.23</v>
      </c>
      <c r="R14" s="15">
        <f>Q14</f>
        <v>9.23</v>
      </c>
      <c r="S14" s="15"/>
      <c r="T14" s="15"/>
      <c r="U14" s="15"/>
      <c r="V14" s="6"/>
      <c r="W14" s="6"/>
    </row>
    <row r="15" spans="1:23" ht="15">
      <c r="A15" s="2" t="s">
        <v>58</v>
      </c>
      <c r="B15" s="3"/>
      <c r="C15" s="3"/>
      <c r="D15" s="3"/>
      <c r="E15" s="3"/>
      <c r="F15" s="3"/>
      <c r="G15" s="3"/>
      <c r="H15" s="3"/>
      <c r="I15" s="3"/>
      <c r="J15" s="4"/>
      <c r="K15" s="16">
        <v>3483</v>
      </c>
      <c r="L15" s="16">
        <f t="shared" si="1"/>
        <v>3483</v>
      </c>
      <c r="M15" s="16">
        <f t="shared" si="1"/>
        <v>3483</v>
      </c>
      <c r="N15" s="16">
        <f>M15</f>
        <v>3483</v>
      </c>
      <c r="O15" s="16">
        <f>O12*O14</f>
        <v>3742.7650000000003</v>
      </c>
      <c r="P15" s="16">
        <f>O15</f>
        <v>3742.7650000000003</v>
      </c>
      <c r="Q15" s="16">
        <f>P15</f>
        <v>3742.7650000000003</v>
      </c>
      <c r="R15" s="16">
        <f>Q15</f>
        <v>3742.7650000000003</v>
      </c>
      <c r="S15" s="16"/>
      <c r="T15" s="16"/>
      <c r="U15" s="16"/>
      <c r="V15" s="6"/>
      <c r="W15" s="6"/>
    </row>
    <row r="16" spans="1:23" ht="15.75">
      <c r="A16" s="2"/>
      <c r="B16" s="7" t="s">
        <v>2</v>
      </c>
      <c r="C16" s="7"/>
      <c r="D16" s="3"/>
      <c r="E16" s="3"/>
      <c r="F16" s="3"/>
      <c r="G16" s="3"/>
      <c r="H16" s="3"/>
      <c r="I16" s="3"/>
      <c r="J16" s="4"/>
      <c r="K16" s="15"/>
      <c r="L16" s="15"/>
      <c r="M16" s="6"/>
      <c r="N16" s="6"/>
      <c r="O16" s="6"/>
      <c r="P16" s="6"/>
      <c r="Q16" s="6"/>
      <c r="R16" s="6"/>
      <c r="S16" s="6"/>
      <c r="T16" s="6"/>
      <c r="U16" s="6"/>
      <c r="V16" s="6"/>
      <c r="W16" s="6" t="s">
        <v>19</v>
      </c>
    </row>
    <row r="17" spans="1:23" ht="15.75">
      <c r="A17" s="8" t="s">
        <v>48</v>
      </c>
      <c r="B17" s="3"/>
      <c r="C17" s="3"/>
      <c r="D17" s="3"/>
      <c r="E17" s="3"/>
      <c r="F17" s="3"/>
      <c r="G17" s="3"/>
      <c r="H17" s="3"/>
      <c r="I17" s="3"/>
      <c r="J17" s="4"/>
      <c r="K17" s="16">
        <f>K12*4.13</f>
        <v>1674.715</v>
      </c>
      <c r="L17" s="16">
        <f aca="true" t="shared" si="3" ref="L17:L23">K17</f>
        <v>1674.715</v>
      </c>
      <c r="M17" s="16">
        <f aca="true" t="shared" si="4" ref="M17:N20">L17</f>
        <v>1674.715</v>
      </c>
      <c r="N17" s="16">
        <f t="shared" si="4"/>
        <v>1674.715</v>
      </c>
      <c r="O17" s="16">
        <f>N17</f>
        <v>1674.715</v>
      </c>
      <c r="P17" s="16">
        <f>O17</f>
        <v>1674.715</v>
      </c>
      <c r="Q17" s="16">
        <f>P17</f>
        <v>1674.715</v>
      </c>
      <c r="R17" s="16">
        <f>Q17</f>
        <v>1674.715</v>
      </c>
      <c r="S17" s="16"/>
      <c r="T17" s="16"/>
      <c r="U17" s="16"/>
      <c r="V17" s="26"/>
      <c r="W17" s="6"/>
    </row>
    <row r="18" spans="1:23" ht="15.75">
      <c r="A18" s="8" t="s">
        <v>10</v>
      </c>
      <c r="B18" s="3"/>
      <c r="C18" s="3"/>
      <c r="D18" s="3"/>
      <c r="E18" s="3"/>
      <c r="F18" s="3"/>
      <c r="G18" s="3"/>
      <c r="H18" s="3"/>
      <c r="I18" s="3"/>
      <c r="J18" s="4"/>
      <c r="K18" s="16">
        <f>K12*0.21</f>
        <v>85.155</v>
      </c>
      <c r="L18" s="16">
        <f t="shared" si="3"/>
        <v>85.155</v>
      </c>
      <c r="M18" s="16">
        <f t="shared" si="4"/>
        <v>85.155</v>
      </c>
      <c r="N18" s="16">
        <f t="shared" si="4"/>
        <v>85.155</v>
      </c>
      <c r="O18" s="16">
        <f>O12*0.7</f>
        <v>283.84999999999997</v>
      </c>
      <c r="P18" s="16">
        <f aca="true" t="shared" si="5" ref="P18:Q22">O18</f>
        <v>283.84999999999997</v>
      </c>
      <c r="Q18" s="16">
        <f t="shared" si="5"/>
        <v>283.84999999999997</v>
      </c>
      <c r="R18" s="16">
        <f>Q18</f>
        <v>283.84999999999997</v>
      </c>
      <c r="S18" s="16"/>
      <c r="T18" s="16"/>
      <c r="U18" s="16"/>
      <c r="V18" s="26"/>
      <c r="W18" s="6"/>
    </row>
    <row r="19" spans="1:23" ht="15.75">
      <c r="A19" s="8" t="s">
        <v>29</v>
      </c>
      <c r="B19" s="3"/>
      <c r="C19" s="3"/>
      <c r="D19" s="3"/>
      <c r="E19" s="3"/>
      <c r="F19" s="3"/>
      <c r="G19" s="3"/>
      <c r="H19" s="3"/>
      <c r="I19" s="3"/>
      <c r="J19" s="4"/>
      <c r="K19" s="16">
        <f>K12*1.54</f>
        <v>624.47</v>
      </c>
      <c r="L19" s="16">
        <f t="shared" si="3"/>
        <v>624.47</v>
      </c>
      <c r="M19" s="16">
        <f t="shared" si="4"/>
        <v>624.47</v>
      </c>
      <c r="N19" s="16">
        <f t="shared" si="4"/>
        <v>624.47</v>
      </c>
      <c r="O19" s="16">
        <f>N19</f>
        <v>624.47</v>
      </c>
      <c r="P19" s="16">
        <f t="shared" si="5"/>
        <v>624.47</v>
      </c>
      <c r="Q19" s="16">
        <f t="shared" si="5"/>
        <v>624.47</v>
      </c>
      <c r="R19" s="16">
        <f>Q19</f>
        <v>624.47</v>
      </c>
      <c r="S19" s="16"/>
      <c r="T19" s="16"/>
      <c r="U19" s="16"/>
      <c r="V19" s="26"/>
      <c r="W19" s="6"/>
    </row>
    <row r="20" spans="1:23" ht="15.75">
      <c r="A20" s="8" t="s">
        <v>30</v>
      </c>
      <c r="B20" s="3"/>
      <c r="C20" s="3"/>
      <c r="D20" s="3"/>
      <c r="E20" s="3"/>
      <c r="F20" s="3"/>
      <c r="G20" s="3"/>
      <c r="H20" s="3"/>
      <c r="I20" s="3"/>
      <c r="J20" s="4"/>
      <c r="K20" s="16">
        <f>K12</f>
        <v>405.5</v>
      </c>
      <c r="L20" s="16">
        <f t="shared" si="3"/>
        <v>405.5</v>
      </c>
      <c r="M20" s="16">
        <f t="shared" si="4"/>
        <v>405.5</v>
      </c>
      <c r="N20" s="16">
        <f t="shared" si="4"/>
        <v>405.5</v>
      </c>
      <c r="O20" s="16">
        <f>N20</f>
        <v>405.5</v>
      </c>
      <c r="P20" s="16">
        <f t="shared" si="5"/>
        <v>405.5</v>
      </c>
      <c r="Q20" s="16">
        <f t="shared" si="5"/>
        <v>405.5</v>
      </c>
      <c r="R20" s="16">
        <f>Q20</f>
        <v>405.5</v>
      </c>
      <c r="S20" s="16"/>
      <c r="T20" s="16"/>
      <c r="U20" s="16"/>
      <c r="V20" s="26"/>
      <c r="W20" s="6"/>
    </row>
    <row r="21" spans="1:23" ht="15.75">
      <c r="A21" s="8" t="s">
        <v>45</v>
      </c>
      <c r="B21" s="3"/>
      <c r="C21" s="3"/>
      <c r="D21" s="3"/>
      <c r="E21" s="3"/>
      <c r="F21" s="3"/>
      <c r="G21" s="3"/>
      <c r="H21" s="3"/>
      <c r="I21" s="3"/>
      <c r="J21" s="4"/>
      <c r="K21" s="15">
        <v>0</v>
      </c>
      <c r="L21" s="16">
        <f t="shared" si="3"/>
        <v>0</v>
      </c>
      <c r="M21" s="16">
        <f>L21</f>
        <v>0</v>
      </c>
      <c r="N21" s="16">
        <v>0</v>
      </c>
      <c r="O21" s="16">
        <v>0</v>
      </c>
      <c r="P21" s="16">
        <f t="shared" si="5"/>
        <v>0</v>
      </c>
      <c r="Q21" s="16">
        <f t="shared" si="5"/>
        <v>0</v>
      </c>
      <c r="R21" s="16">
        <f>Q21</f>
        <v>0</v>
      </c>
      <c r="S21" s="16"/>
      <c r="T21" s="16"/>
      <c r="U21" s="16"/>
      <c r="V21" s="26"/>
      <c r="W21" s="6"/>
    </row>
    <row r="22" spans="1:23" ht="15.75">
      <c r="A22" s="8" t="s">
        <v>65</v>
      </c>
      <c r="B22" s="3"/>
      <c r="C22" s="3"/>
      <c r="D22" s="3"/>
      <c r="E22" s="3"/>
      <c r="F22" s="3"/>
      <c r="G22" s="3"/>
      <c r="H22" s="3"/>
      <c r="I22" s="3"/>
      <c r="J22" s="4"/>
      <c r="K22" s="15"/>
      <c r="L22" s="16"/>
      <c r="M22" s="16"/>
      <c r="N22" s="16"/>
      <c r="O22" s="16">
        <f>O12*0.15</f>
        <v>60.824999999999996</v>
      </c>
      <c r="P22" s="16">
        <f t="shared" si="5"/>
        <v>60.824999999999996</v>
      </c>
      <c r="Q22" s="16">
        <f t="shared" si="5"/>
        <v>60.824999999999996</v>
      </c>
      <c r="R22" s="16">
        <f>Q22</f>
        <v>60.824999999999996</v>
      </c>
      <c r="S22" s="16"/>
      <c r="T22" s="16"/>
      <c r="U22" s="16"/>
      <c r="V22" s="26"/>
      <c r="W22" s="6"/>
    </row>
    <row r="23" spans="1:23" ht="15.75">
      <c r="A23" s="8" t="s">
        <v>66</v>
      </c>
      <c r="B23" s="7"/>
      <c r="C23" s="7"/>
      <c r="D23" s="7"/>
      <c r="E23" s="7"/>
      <c r="F23" s="7"/>
      <c r="G23" s="7"/>
      <c r="H23" s="7"/>
      <c r="I23" s="3"/>
      <c r="J23" s="4"/>
      <c r="K23" s="16">
        <f>K33</f>
        <v>80</v>
      </c>
      <c r="L23" s="16">
        <f t="shared" si="3"/>
        <v>80</v>
      </c>
      <c r="M23" s="16">
        <f>L23</f>
        <v>80</v>
      </c>
      <c r="N23" s="16">
        <f>M23</f>
        <v>80</v>
      </c>
      <c r="O23" s="16">
        <f>N23</f>
        <v>80</v>
      </c>
      <c r="P23" s="16">
        <f>O23</f>
        <v>80</v>
      </c>
      <c r="Q23" s="16">
        <f>Q33+Q34</f>
        <v>2280</v>
      </c>
      <c r="R23" s="16"/>
      <c r="S23" s="26"/>
      <c r="T23" s="26"/>
      <c r="U23" s="26"/>
      <c r="V23" s="16"/>
      <c r="W23" s="6"/>
    </row>
    <row r="24" spans="1:23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8"/>
    </row>
    <row r="25" spans="1:23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8"/>
    </row>
    <row r="26" spans="1:23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8"/>
    </row>
    <row r="27" spans="1:23" ht="15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4"/>
      <c r="K27" s="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8"/>
    </row>
    <row r="28" spans="1:23" ht="15">
      <c r="A28" s="9" t="s">
        <v>6</v>
      </c>
      <c r="B28" s="10"/>
      <c r="C28" s="10"/>
      <c r="D28" s="10"/>
      <c r="E28" s="10"/>
      <c r="F28" s="10"/>
      <c r="G28" s="10"/>
      <c r="H28" s="10"/>
      <c r="I28" s="10"/>
      <c r="J28" s="11"/>
      <c r="K28" s="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8"/>
    </row>
    <row r="29" spans="1:23" ht="15">
      <c r="A29" s="2" t="s">
        <v>46</v>
      </c>
      <c r="B29" s="3"/>
      <c r="C29" s="3"/>
      <c r="D29" s="3"/>
      <c r="E29" s="3"/>
      <c r="F29" s="3"/>
      <c r="G29" s="3"/>
      <c r="H29" s="3"/>
      <c r="I29" s="3"/>
      <c r="J29" s="4"/>
      <c r="K29" s="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14"/>
    </row>
    <row r="30" spans="1:23" ht="15">
      <c r="A30" s="2" t="s">
        <v>53</v>
      </c>
      <c r="B30" s="3"/>
      <c r="C30" s="3"/>
      <c r="D30" s="3"/>
      <c r="E30" s="3"/>
      <c r="F30" s="3"/>
      <c r="G30" s="3"/>
      <c r="H30" s="3"/>
      <c r="I30" s="3"/>
      <c r="J30" s="4"/>
      <c r="K30" s="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6"/>
    </row>
    <row r="31" spans="1:23" ht="15">
      <c r="A31" s="9" t="s">
        <v>7</v>
      </c>
      <c r="B31" s="10"/>
      <c r="C31" s="10"/>
      <c r="D31" s="10"/>
      <c r="E31" s="10"/>
      <c r="F31" s="10"/>
      <c r="G31" s="10"/>
      <c r="H31" s="10"/>
      <c r="I31" s="10"/>
      <c r="J31" s="11"/>
      <c r="K31" s="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6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6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6">
        <v>80</v>
      </c>
      <c r="L33" s="26">
        <f aca="true" t="shared" si="6" ref="L33:Q33">K33</f>
        <v>80</v>
      </c>
      <c r="M33" s="26">
        <f t="shared" si="6"/>
        <v>80</v>
      </c>
      <c r="N33" s="26">
        <f t="shared" si="6"/>
        <v>80</v>
      </c>
      <c r="O33" s="26">
        <f t="shared" si="6"/>
        <v>80</v>
      </c>
      <c r="P33" s="26">
        <f t="shared" si="6"/>
        <v>80</v>
      </c>
      <c r="Q33" s="26">
        <f t="shared" si="6"/>
        <v>80</v>
      </c>
      <c r="R33" s="26">
        <f>Q33</f>
        <v>80</v>
      </c>
      <c r="S33" s="26"/>
      <c r="T33" s="26"/>
      <c r="U33" s="26"/>
      <c r="V33" s="26"/>
      <c r="W33" s="6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6"/>
      <c r="L34" s="26"/>
      <c r="M34" s="26"/>
      <c r="N34" s="26"/>
      <c r="O34" s="26" t="s">
        <v>19</v>
      </c>
      <c r="P34" s="26"/>
      <c r="Q34" s="26">
        <v>2200</v>
      </c>
      <c r="R34" s="26"/>
      <c r="S34" s="26"/>
      <c r="T34" s="26"/>
      <c r="U34" s="26"/>
      <c r="V34" s="26"/>
      <c r="W34" s="6"/>
    </row>
    <row r="35" spans="1:23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6"/>
    </row>
    <row r="36" spans="1:23" ht="15">
      <c r="A36" s="2" t="s">
        <v>47</v>
      </c>
      <c r="B36" s="3"/>
      <c r="C36" s="3"/>
      <c r="D36" s="3"/>
      <c r="E36" s="3"/>
      <c r="F36" s="3"/>
      <c r="G36" s="3"/>
      <c r="H36" s="3"/>
      <c r="I36" s="3"/>
      <c r="J36" s="4"/>
      <c r="K36" s="1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</row>
    <row r="37" spans="1:23" ht="15">
      <c r="A37" s="9" t="s">
        <v>8</v>
      </c>
      <c r="B37" s="10"/>
      <c r="C37" s="10"/>
      <c r="D37" s="10"/>
      <c r="E37" s="10"/>
      <c r="F37" s="10"/>
      <c r="G37" s="10"/>
      <c r="H37" s="10"/>
      <c r="I37" s="10"/>
      <c r="J37" s="11"/>
      <c r="K37" s="16">
        <f>K17+K18+K19+K20+K21+K23</f>
        <v>2869.84</v>
      </c>
      <c r="L37" s="16">
        <f>K37</f>
        <v>2869.84</v>
      </c>
      <c r="M37" s="16">
        <f>L37</f>
        <v>2869.84</v>
      </c>
      <c r="N37" s="16">
        <f>M37</f>
        <v>2869.84</v>
      </c>
      <c r="O37" s="16">
        <f>O17+O18+O19+O20+O21+O22+O23</f>
        <v>3129.3599999999997</v>
      </c>
      <c r="P37" s="16">
        <f>O37</f>
        <v>3129.3599999999997</v>
      </c>
      <c r="Q37" s="16">
        <f>Q17+Q18+Q19+Q20+Q21+Q22+Q23</f>
        <v>5329.36</v>
      </c>
      <c r="R37" s="16"/>
      <c r="S37" s="16"/>
      <c r="T37" s="16"/>
      <c r="U37" s="16"/>
      <c r="V37" s="16"/>
      <c r="W37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2014-02-07T06:14:19Z</cp:lastPrinted>
  <dcterms:created xsi:type="dcterms:W3CDTF">2012-04-11T04:08:14Z</dcterms:created>
  <dcterms:modified xsi:type="dcterms:W3CDTF">2018-09-11T06:47:29Z</dcterms:modified>
  <cp:category/>
  <cp:version/>
  <cp:contentType/>
  <cp:contentStatus/>
</cp:coreProperties>
</file>