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<sst xmlns="http://schemas.openxmlformats.org/spreadsheetml/2006/main" count="432" uniqueCount="111">
  <si>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</si>
  <si>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</si>
  <si>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</si>
  <si>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</si>
  <si>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</si>
  <si>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</si>
  <si>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</si>
  <si>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</si>
  <si>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</si>
  <si>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</si>
  <si>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</si>
  <si>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</si>
  <si>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</si>
  <si>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</si>
  <si>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</si>
  <si>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</si>
  <si>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</si>
  <si>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</si>
  <si>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</si>
  <si>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</si>
  <si>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</si>
  <si>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</si>
  <si>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</si>
  <si>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</si>
  <si>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</t>
  </si>
  <si>
    <t>июнь</t>
  </si>
  <si>
    <t xml:space="preserve">6.начислено за июнь </t>
  </si>
  <si>
    <t xml:space="preserve">6.начислено за май    </t>
  </si>
  <si>
    <t>май</t>
  </si>
  <si>
    <t>апрель</t>
  </si>
  <si>
    <t xml:space="preserve">6.начислено за апрель   </t>
  </si>
  <si>
    <t xml:space="preserve">6.начислено за июль   </t>
  </si>
  <si>
    <t xml:space="preserve">6.начислено за сентябрь  </t>
  </si>
  <si>
    <t xml:space="preserve">6.начислено за август   </t>
  </si>
  <si>
    <t xml:space="preserve">6.начислено за декабрь </t>
  </si>
  <si>
    <t xml:space="preserve">6.начислено за ноябрь    </t>
  </si>
  <si>
    <t xml:space="preserve">коммунальным услугам жилого дома № 9 пос. Электрострой за 1 квартал  </t>
  </si>
  <si>
    <t xml:space="preserve">5.начислено за 1 квартал  </t>
  </si>
  <si>
    <t xml:space="preserve">коммунальным услугам жилого дома № 9 пос. Электрострой за 2 квартал  </t>
  </si>
  <si>
    <t xml:space="preserve">5.начислено за 2 квартал  </t>
  </si>
  <si>
    <t xml:space="preserve">коммунальным услугам жилого дома № 9 пос. Электрострой за 3 квартал  </t>
  </si>
  <si>
    <t xml:space="preserve">5.начислено за 3 квартал  </t>
  </si>
  <si>
    <t xml:space="preserve">коммунальным услугам жилого дома № 9 пос. Электрострой за 4 квартал </t>
  </si>
  <si>
    <t xml:space="preserve">5.начислено за 4 квартал  </t>
  </si>
  <si>
    <t xml:space="preserve">коммунальным услугам жилого дома № 9 пос. Электрострой за январь  </t>
  </si>
  <si>
    <t xml:space="preserve">5. Тариф  </t>
  </si>
  <si>
    <t xml:space="preserve">коммунальным услугам жилого дома № 9 пос. Электрострой за февраль  </t>
  </si>
  <si>
    <t xml:space="preserve">коммунальным услугам жилого дома № 9 пос. Электрострой за март  </t>
  </si>
  <si>
    <t xml:space="preserve">5. Тариф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</si>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</sst>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/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5345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10201.122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4675.985999999999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237.76199999999997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1743.5880000000002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1132.1999999999998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7789.535999999999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21</v>
      </c>
      <c r="L21" s="16"/>
    </row>
    <row r="22" spans="1:11" ht="15">
      <c r="A22" s="2" t="s">
        <v>82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7756.586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377.4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10201.122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4675.985999999999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237.76199999999997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1743.5880000000002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1132.1999999999998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Лист2!W40+Лист2!W41+Лист2!AI40</f>
        <v>3359.6319999999996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11149.167999999998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84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6808.540000000001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377.4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41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10201.122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4675.985999999999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237.76199999999997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1743.5880000000002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1132.1999999999998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Лист2!K66*2+Лист2!AI67</f>
        <v>3536.632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11326.168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86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5683.494000000001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377.4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10201.122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4675.985999999999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237.76199999999997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1743.5880000000002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1132.1999999999998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7789.535999999999</v>
      </c>
    </row>
    <row r="66" spans="1:12" ht="15">
      <c r="A66" s="2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5345</v>
      </c>
      <c r="L66" s="16"/>
    </row>
    <row r="67" spans="1:11" ht="15">
      <c r="A67" s="21" t="s">
        <v>88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K57*4</f>
        <v>40804.488</v>
      </c>
    </row>
    <row r="68" spans="1:11" ht="15">
      <c r="A68" s="22" t="s">
        <v>89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38054.407999999996</v>
      </c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21</v>
      </c>
    </row>
    <row r="70" spans="1:12" ht="15">
      <c r="A70" s="2" t="s">
        <v>91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8095.080000000002</v>
      </c>
      <c r="L7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9"/>
  <sheetViews>
    <sheetView tabSelected="1" workbookViewId="0" topLeftCell="A101">
      <selection activeCell="R125" sqref="R125"/>
    </sheetView>
  </sheetViews>
  <sheetFormatPr defaultColWidth="9.00390625" defaultRowHeight="12.75"/>
  <cols>
    <col min="10" max="10" width="18.125" style="0" customWidth="1"/>
    <col min="22" max="22" width="10.00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/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</row>
    <row r="5" spans="1:36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5">
        <v>5345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6148.862</v>
      </c>
      <c r="X5" s="20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6952.724000000001</v>
      </c>
      <c r="AJ5" s="16" t="s">
        <v>21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3400.374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3400.374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3400.374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1558.6619999999998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1558.6619999999998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1558.6619999999998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79.25399999999999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79.25399999999999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79.25399999999999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581.196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581.196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581.196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377.4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377.4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377.4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21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21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21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6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  <c r="AJ23" s="16" t="s">
        <v>21</v>
      </c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2596.5119999999997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2596.5119999999997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2596.5119999999997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57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7756.586000000002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8560.448000000004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6132.994000000004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377.4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377.4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377.4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9.01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3400.374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3400.374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3400.374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1558.6619999999998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1558.6619999999998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1558.6619999999998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79.25399999999999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79.25399999999999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79.25399999999999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581.196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581.196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581.196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377.4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377.4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377.4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128.316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128.316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14">
        <f>W43</f>
        <v>3103</v>
      </c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>
        <v>3103</v>
      </c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21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21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21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2596.5119999999997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5827.8279999999995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2724.8279999999995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6808.5400000000045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7484.086000000005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8159.632000000005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377.4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377.4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377.4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3400.374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3400.374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3400.374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1558.6619999999998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1558.6619999999998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1558.6619999999998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79.25399999999999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79.25399999999999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79.25399999999999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581.196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581.196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581.196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377.4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377.4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377.4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128.316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128.316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3280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21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21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3280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2724.8279999999995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2724.8279999999995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5876.512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6" ht="15">
      <c r="A81" s="2" t="s">
        <v>67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21</v>
      </c>
      <c r="M81" s="2" t="s">
        <v>65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21</v>
      </c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21</v>
      </c>
      <c r="AJ81" s="16"/>
    </row>
    <row r="82" spans="1:35" ht="15">
      <c r="A82" s="2" t="s">
        <v>68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5683.494000000005</v>
      </c>
      <c r="M82" s="2" t="s">
        <v>66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6487.356000000006</v>
      </c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7291.218000000007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377.4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377.4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377.4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49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3400.374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3400.374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3400.374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1558.6619999999998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1558.6619999999998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1558.6619999999998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79.25399999999999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79.25399999999999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79.25399999999999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581.196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581.196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581.196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377.4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377.4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377.4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21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21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2596.5119999999997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2596.5119999999997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2596.5119999999997</v>
      </c>
    </row>
    <row r="106" ht="12.75">
      <c r="AI106" s="20" t="s">
        <v>21</v>
      </c>
    </row>
    <row r="107" ht="12.75">
      <c r="AI107" s="25">
        <f>AI82+AI86-AI104</f>
        <v>8095.080000000008</v>
      </c>
    </row>
    <row r="108" spans="5:35" ht="12.75">
      <c r="E108" s="19" t="s">
        <v>99</v>
      </c>
      <c r="AI108" s="25" t="s">
        <v>21</v>
      </c>
    </row>
    <row r="110" ht="12.75">
      <c r="AI110" s="20"/>
    </row>
    <row r="111" spans="11:23" ht="12.75">
      <c r="K111" t="s">
        <v>94</v>
      </c>
      <c r="L111" t="s">
        <v>95</v>
      </c>
      <c r="M111" t="s">
        <v>96</v>
      </c>
      <c r="N111" t="s">
        <v>29</v>
      </c>
      <c r="O111" t="s">
        <v>28</v>
      </c>
      <c r="P111" t="s">
        <v>25</v>
      </c>
      <c r="Q111" t="s">
        <v>14</v>
      </c>
      <c r="R111" t="s">
        <v>15</v>
      </c>
      <c r="S111" t="s">
        <v>16</v>
      </c>
      <c r="T111" t="s">
        <v>97</v>
      </c>
      <c r="U111" t="s">
        <v>18</v>
      </c>
      <c r="V111" t="s">
        <v>19</v>
      </c>
      <c r="W111" t="s">
        <v>100</v>
      </c>
    </row>
    <row r="112" spans="1:23" ht="15">
      <c r="A112" s="2" t="s">
        <v>101</v>
      </c>
      <c r="B112" s="3"/>
      <c r="C112" s="3"/>
      <c r="D112" s="3"/>
      <c r="E112" s="3"/>
      <c r="F112" s="3"/>
      <c r="G112" s="3"/>
      <c r="H112" s="3"/>
      <c r="I112" s="3"/>
      <c r="J112" s="4"/>
      <c r="K112" s="12"/>
      <c r="L112" s="5"/>
      <c r="M112" s="12"/>
      <c r="N112" s="12"/>
      <c r="O112" s="12"/>
      <c r="P112" s="12"/>
      <c r="Q112" s="12"/>
      <c r="R112" s="12"/>
      <c r="S112" s="12"/>
      <c r="T112" s="15"/>
      <c r="U112" s="15"/>
      <c r="V112" s="15"/>
      <c r="W112" s="5"/>
    </row>
    <row r="113" spans="1:30" ht="15">
      <c r="A113" s="2" t="s">
        <v>102</v>
      </c>
      <c r="B113" s="3"/>
      <c r="C113" s="3"/>
      <c r="D113" s="3"/>
      <c r="E113" s="3"/>
      <c r="F113" s="3"/>
      <c r="G113" s="3"/>
      <c r="H113" s="3"/>
      <c r="I113" s="3"/>
      <c r="J113" s="4"/>
      <c r="K113" s="15">
        <v>8095</v>
      </c>
      <c r="L113" s="15">
        <f aca="true" t="shared" si="0" ref="L113:Q113">K113+K117-K139</f>
        <v>8899</v>
      </c>
      <c r="M113" s="15">
        <f t="shared" si="0"/>
        <v>9703</v>
      </c>
      <c r="N113" s="15">
        <f t="shared" si="0"/>
        <v>10507</v>
      </c>
      <c r="O113" s="15">
        <f t="shared" si="0"/>
        <v>11311</v>
      </c>
      <c r="P113" s="15">
        <f t="shared" si="0"/>
        <v>9661.804</v>
      </c>
      <c r="Q113" s="15">
        <f t="shared" si="0"/>
        <v>10337.608</v>
      </c>
      <c r="R113" s="12">
        <f>Q113+Q117-Q139</f>
        <v>11013.412</v>
      </c>
      <c r="S113" s="14"/>
      <c r="T113" s="14"/>
      <c r="U113" s="14"/>
      <c r="V113" s="14"/>
      <c r="W113" s="14"/>
      <c r="X113" s="19"/>
      <c r="Y113" s="19"/>
      <c r="Z113" s="19"/>
      <c r="AA113" s="19"/>
      <c r="AB113" s="19"/>
      <c r="AC113" s="19"/>
      <c r="AD113" s="19"/>
    </row>
    <row r="114" spans="1:30" ht="15">
      <c r="A114" s="2" t="s">
        <v>0</v>
      </c>
      <c r="B114" s="3"/>
      <c r="C114" s="3"/>
      <c r="D114" s="3"/>
      <c r="E114" s="3"/>
      <c r="F114" s="3"/>
      <c r="G114" s="3"/>
      <c r="H114" s="3"/>
      <c r="I114" s="3"/>
      <c r="J114" s="4"/>
      <c r="K114" s="12">
        <v>377.4</v>
      </c>
      <c r="L114" s="12">
        <f aca="true" t="shared" si="1" ref="L114:M117">K114</f>
        <v>377.4</v>
      </c>
      <c r="M114" s="12">
        <f t="shared" si="1"/>
        <v>377.4</v>
      </c>
      <c r="N114" s="12">
        <f aca="true" t="shared" si="2" ref="N114:P115">M114</f>
        <v>377.4</v>
      </c>
      <c r="O114" s="12">
        <f t="shared" si="2"/>
        <v>377.4</v>
      </c>
      <c r="P114" s="12">
        <f t="shared" si="2"/>
        <v>377.4</v>
      </c>
      <c r="Q114" s="12">
        <f>P114</f>
        <v>377.4</v>
      </c>
      <c r="R114" s="12">
        <f>Q114</f>
        <v>377.4</v>
      </c>
      <c r="S114" s="14"/>
      <c r="T114" s="14"/>
      <c r="U114" s="14"/>
      <c r="V114" s="14"/>
      <c r="W114" s="14"/>
      <c r="X114" s="19"/>
      <c r="Y114" s="19"/>
      <c r="Z114" s="19"/>
      <c r="AA114" s="19"/>
      <c r="AB114" s="19"/>
      <c r="AC114" s="19"/>
      <c r="AD114" s="19"/>
    </row>
    <row r="115" spans="1:30" ht="15">
      <c r="A115" s="2" t="s">
        <v>1</v>
      </c>
      <c r="B115" s="3"/>
      <c r="C115" s="3"/>
      <c r="D115" s="3"/>
      <c r="E115" s="3"/>
      <c r="F115" s="3"/>
      <c r="G115" s="3"/>
      <c r="H115" s="3"/>
      <c r="I115" s="3"/>
      <c r="J115" s="4"/>
      <c r="K115" s="14">
        <v>8</v>
      </c>
      <c r="L115" s="15">
        <f t="shared" si="1"/>
        <v>8</v>
      </c>
      <c r="M115" s="15">
        <f t="shared" si="1"/>
        <v>8</v>
      </c>
      <c r="N115" s="15">
        <f t="shared" si="2"/>
        <v>8</v>
      </c>
      <c r="O115" s="15">
        <f t="shared" si="2"/>
        <v>8</v>
      </c>
      <c r="P115" s="15">
        <f t="shared" si="2"/>
        <v>8</v>
      </c>
      <c r="Q115" s="15">
        <f>P115</f>
        <v>8</v>
      </c>
      <c r="R115" s="15">
        <f>Q115</f>
        <v>8</v>
      </c>
      <c r="S115" s="14"/>
      <c r="T115" s="14"/>
      <c r="U115" s="14"/>
      <c r="V115" s="14"/>
      <c r="W115" s="14"/>
      <c r="X115" s="19"/>
      <c r="Y115" s="19"/>
      <c r="Z115" s="19"/>
      <c r="AA115" s="19"/>
      <c r="AB115" s="19"/>
      <c r="AC115" s="19"/>
      <c r="AD115" s="19"/>
    </row>
    <row r="116" spans="1:30" ht="15">
      <c r="A116" s="2" t="s">
        <v>48</v>
      </c>
      <c r="B116" s="3"/>
      <c r="C116" s="3"/>
      <c r="D116" s="3"/>
      <c r="E116" s="3"/>
      <c r="F116" s="3"/>
      <c r="G116" s="3"/>
      <c r="H116" s="3"/>
      <c r="I116" s="3"/>
      <c r="J116" s="4"/>
      <c r="K116" s="14">
        <v>9.01</v>
      </c>
      <c r="L116" s="13">
        <f t="shared" si="1"/>
        <v>9.01</v>
      </c>
      <c r="M116" s="13">
        <f t="shared" si="1"/>
        <v>9.01</v>
      </c>
      <c r="N116" s="13">
        <f>M116</f>
        <v>9.01</v>
      </c>
      <c r="O116" s="14">
        <v>9.65</v>
      </c>
      <c r="P116" s="14">
        <f>O116</f>
        <v>9.65</v>
      </c>
      <c r="Q116" s="14">
        <f>P116</f>
        <v>9.65</v>
      </c>
      <c r="R116" s="14">
        <f>Q116</f>
        <v>9.65</v>
      </c>
      <c r="S116" s="14"/>
      <c r="T116" s="14"/>
      <c r="U116" s="14"/>
      <c r="V116" s="14"/>
      <c r="W116" s="14"/>
      <c r="X116" s="19"/>
      <c r="Y116" s="19"/>
      <c r="Z116" s="19"/>
      <c r="AA116" s="19"/>
      <c r="AB116" s="19"/>
      <c r="AC116" s="19"/>
      <c r="AD116" s="19"/>
    </row>
    <row r="117" spans="1:30" ht="15">
      <c r="A117" s="2" t="s">
        <v>103</v>
      </c>
      <c r="B117" s="3"/>
      <c r="C117" s="3"/>
      <c r="D117" s="3"/>
      <c r="E117" s="3"/>
      <c r="F117" s="3"/>
      <c r="G117" s="3"/>
      <c r="H117" s="3"/>
      <c r="I117" s="3"/>
      <c r="J117" s="4"/>
      <c r="K117" s="15">
        <v>3400</v>
      </c>
      <c r="L117" s="15">
        <f t="shared" si="1"/>
        <v>3400</v>
      </c>
      <c r="M117" s="15">
        <f t="shared" si="1"/>
        <v>3400</v>
      </c>
      <c r="N117" s="15">
        <f>M117</f>
        <v>3400</v>
      </c>
      <c r="O117" s="15">
        <f>O114*O116</f>
        <v>3641.91</v>
      </c>
      <c r="P117" s="15">
        <f>O117</f>
        <v>3641.91</v>
      </c>
      <c r="Q117" s="15">
        <f>P117</f>
        <v>3641.91</v>
      </c>
      <c r="R117" s="15">
        <f>Q117</f>
        <v>3641.91</v>
      </c>
      <c r="S117" s="15"/>
      <c r="T117" s="15"/>
      <c r="U117" s="15"/>
      <c r="V117" s="14"/>
      <c r="W117" s="14"/>
      <c r="X117" s="19"/>
      <c r="Y117" s="19"/>
      <c r="Z117" s="19"/>
      <c r="AA117" s="19"/>
      <c r="AB117" s="19"/>
      <c r="AC117" s="19"/>
      <c r="AD117" s="19"/>
    </row>
    <row r="118" spans="1:30" ht="15.75">
      <c r="A118" s="2"/>
      <c r="B118" s="6" t="s">
        <v>2</v>
      </c>
      <c r="C118" s="6"/>
      <c r="D118" s="3"/>
      <c r="E118" s="3"/>
      <c r="F118" s="3"/>
      <c r="G118" s="3"/>
      <c r="H118" s="3"/>
      <c r="I118" s="3"/>
      <c r="J118" s="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 t="s">
        <v>21</v>
      </c>
      <c r="X118" s="19"/>
      <c r="Y118" s="19"/>
      <c r="Z118" s="19"/>
      <c r="AA118" s="19"/>
      <c r="AB118" s="19"/>
      <c r="AC118" s="19"/>
      <c r="AD118" s="19"/>
    </row>
    <row r="119" spans="1:30" ht="15.75">
      <c r="A119" s="7" t="s">
        <v>93</v>
      </c>
      <c r="B119" s="3"/>
      <c r="C119" s="3"/>
      <c r="D119" s="3"/>
      <c r="E119" s="3"/>
      <c r="F119" s="3"/>
      <c r="G119" s="3"/>
      <c r="H119" s="3"/>
      <c r="I119" s="3"/>
      <c r="J119" s="4"/>
      <c r="K119" s="15">
        <v>1559</v>
      </c>
      <c r="L119" s="15">
        <f aca="true" t="shared" si="3" ref="L119:M123">K119</f>
        <v>1559</v>
      </c>
      <c r="M119" s="15">
        <f t="shared" si="3"/>
        <v>1559</v>
      </c>
      <c r="N119" s="15">
        <f>M119</f>
        <v>1559</v>
      </c>
      <c r="O119" s="15">
        <f>N119</f>
        <v>1559</v>
      </c>
      <c r="P119" s="15">
        <f>O119</f>
        <v>1559</v>
      </c>
      <c r="Q119" s="15">
        <f>P119</f>
        <v>1559</v>
      </c>
      <c r="R119" s="15">
        <f>Q119</f>
        <v>1559</v>
      </c>
      <c r="S119" s="15"/>
      <c r="T119" s="15"/>
      <c r="U119" s="15"/>
      <c r="V119" s="15"/>
      <c r="W119" s="14"/>
      <c r="X119" s="19"/>
      <c r="Y119" s="19"/>
      <c r="Z119" s="19"/>
      <c r="AA119" s="19"/>
      <c r="AB119" s="19"/>
      <c r="AC119" s="19"/>
      <c r="AD119" s="19"/>
    </row>
    <row r="120" spans="1:30" ht="15.75">
      <c r="A120" s="7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15">
        <v>79</v>
      </c>
      <c r="L120" s="15">
        <f t="shared" si="3"/>
        <v>79</v>
      </c>
      <c r="M120" s="15">
        <f t="shared" si="3"/>
        <v>79</v>
      </c>
      <c r="N120" s="15">
        <f>M120</f>
        <v>79</v>
      </c>
      <c r="O120" s="15">
        <f>O114*0.7</f>
        <v>264.17999999999995</v>
      </c>
      <c r="P120" s="15">
        <f aca="true" t="shared" si="4" ref="P120:Q124">O120</f>
        <v>264.17999999999995</v>
      </c>
      <c r="Q120" s="15">
        <f t="shared" si="4"/>
        <v>264.17999999999995</v>
      </c>
      <c r="R120" s="15">
        <f>Q120</f>
        <v>264.17999999999995</v>
      </c>
      <c r="S120" s="15"/>
      <c r="T120" s="15"/>
      <c r="U120" s="15"/>
      <c r="V120" s="15"/>
      <c r="W120" s="14"/>
      <c r="X120" s="19"/>
      <c r="Y120" s="19"/>
      <c r="Z120" s="19"/>
      <c r="AA120" s="19"/>
      <c r="AB120" s="19"/>
      <c r="AC120" s="19"/>
      <c r="AD120" s="19"/>
    </row>
    <row r="121" spans="1:30" ht="15.75">
      <c r="A121" s="7" t="s">
        <v>50</v>
      </c>
      <c r="B121" s="3"/>
      <c r="C121" s="3"/>
      <c r="D121" s="3"/>
      <c r="E121" s="3"/>
      <c r="F121" s="3"/>
      <c r="G121" s="3"/>
      <c r="H121" s="3"/>
      <c r="I121" s="3"/>
      <c r="J121" s="4"/>
      <c r="K121" s="15">
        <v>581</v>
      </c>
      <c r="L121" s="15">
        <f t="shared" si="3"/>
        <v>581</v>
      </c>
      <c r="M121" s="15">
        <f t="shared" si="3"/>
        <v>581</v>
      </c>
      <c r="N121" s="15">
        <f>M121</f>
        <v>581</v>
      </c>
      <c r="O121" s="15">
        <f>N121</f>
        <v>581</v>
      </c>
      <c r="P121" s="15">
        <f t="shared" si="4"/>
        <v>581</v>
      </c>
      <c r="Q121" s="15">
        <f t="shared" si="4"/>
        <v>581</v>
      </c>
      <c r="R121" s="15">
        <f>Q121</f>
        <v>581</v>
      </c>
      <c r="S121" s="15"/>
      <c r="T121" s="15"/>
      <c r="U121" s="15"/>
      <c r="V121" s="15"/>
      <c r="W121" s="14"/>
      <c r="X121" s="19"/>
      <c r="Y121" s="19"/>
      <c r="Z121" s="19"/>
      <c r="AA121" s="19"/>
      <c r="AB121" s="19"/>
      <c r="AC121" s="19"/>
      <c r="AD121" s="19"/>
    </row>
    <row r="122" spans="1:30" ht="15.75">
      <c r="A122" s="7" t="s">
        <v>51</v>
      </c>
      <c r="B122" s="3"/>
      <c r="C122" s="3"/>
      <c r="D122" s="3"/>
      <c r="E122" s="3"/>
      <c r="F122" s="3"/>
      <c r="G122" s="3"/>
      <c r="H122" s="3"/>
      <c r="I122" s="3"/>
      <c r="J122" s="4"/>
      <c r="K122" s="15">
        <v>377</v>
      </c>
      <c r="L122" s="15">
        <f t="shared" si="3"/>
        <v>377</v>
      </c>
      <c r="M122" s="15">
        <f t="shared" si="3"/>
        <v>377</v>
      </c>
      <c r="N122" s="15">
        <f>M122</f>
        <v>377</v>
      </c>
      <c r="O122" s="15">
        <f>N122</f>
        <v>377</v>
      </c>
      <c r="P122" s="15">
        <f t="shared" si="4"/>
        <v>377</v>
      </c>
      <c r="Q122" s="15">
        <f t="shared" si="4"/>
        <v>377</v>
      </c>
      <c r="R122" s="15">
        <f>Q122</f>
        <v>377</v>
      </c>
      <c r="S122" s="15"/>
      <c r="T122" s="15"/>
      <c r="U122" s="15"/>
      <c r="V122" s="15"/>
      <c r="W122" s="14"/>
      <c r="X122" s="19"/>
      <c r="Y122" s="19"/>
      <c r="Z122" s="19"/>
      <c r="AA122" s="19"/>
      <c r="AB122" s="19"/>
      <c r="AC122" s="19"/>
      <c r="AD122" s="19"/>
    </row>
    <row r="123" spans="1:24" ht="15.75">
      <c r="A123" s="7" t="s">
        <v>77</v>
      </c>
      <c r="B123" s="3"/>
      <c r="C123" s="3"/>
      <c r="D123" s="3"/>
      <c r="E123" s="3"/>
      <c r="F123" s="3"/>
      <c r="G123" s="3"/>
      <c r="H123" s="3"/>
      <c r="I123" s="3"/>
      <c r="J123" s="4"/>
      <c r="K123" s="14">
        <v>0</v>
      </c>
      <c r="L123" s="15">
        <v>0</v>
      </c>
      <c r="M123" s="15">
        <f t="shared" si="3"/>
        <v>0</v>
      </c>
      <c r="N123" s="15">
        <f>M123</f>
        <v>0</v>
      </c>
      <c r="O123" s="15">
        <f>O114*0.34</f>
        <v>128.316</v>
      </c>
      <c r="P123" s="15">
        <f t="shared" si="4"/>
        <v>128.316</v>
      </c>
      <c r="Q123" s="15">
        <f t="shared" si="4"/>
        <v>128.316</v>
      </c>
      <c r="R123" s="15">
        <f>Q123</f>
        <v>128.316</v>
      </c>
      <c r="S123" s="15"/>
      <c r="T123" s="15"/>
      <c r="U123" s="15"/>
      <c r="V123" s="15"/>
      <c r="W123" s="14"/>
      <c r="X123" s="19"/>
    </row>
    <row r="124" spans="1:24" ht="15.75">
      <c r="A124" s="7" t="s">
        <v>109</v>
      </c>
      <c r="B124" s="3"/>
      <c r="C124" s="3"/>
      <c r="D124" s="3"/>
      <c r="E124" s="3"/>
      <c r="F124" s="3"/>
      <c r="G124" s="3"/>
      <c r="H124" s="3"/>
      <c r="I124" s="3"/>
      <c r="J124" s="4"/>
      <c r="K124" s="14"/>
      <c r="L124" s="15"/>
      <c r="M124" s="15"/>
      <c r="N124" s="15"/>
      <c r="O124" s="15">
        <f>O114*0.15</f>
        <v>56.60999999999999</v>
      </c>
      <c r="P124" s="15">
        <f t="shared" si="4"/>
        <v>56.60999999999999</v>
      </c>
      <c r="Q124" s="15">
        <f t="shared" si="4"/>
        <v>56.60999999999999</v>
      </c>
      <c r="R124" s="15">
        <f>Q124</f>
        <v>56.60999999999999</v>
      </c>
      <c r="S124" s="15"/>
      <c r="T124" s="15"/>
      <c r="U124" s="15"/>
      <c r="V124" s="15"/>
      <c r="W124" s="14"/>
      <c r="X124" s="19"/>
    </row>
    <row r="125" spans="1:24" ht="15.75">
      <c r="A125" s="7" t="s">
        <v>110</v>
      </c>
      <c r="B125" s="6"/>
      <c r="C125" s="6"/>
      <c r="D125" s="6"/>
      <c r="E125" s="6"/>
      <c r="F125" s="6"/>
      <c r="G125" s="6"/>
      <c r="H125" s="6"/>
      <c r="I125" s="3"/>
      <c r="J125" s="4"/>
      <c r="K125" s="15"/>
      <c r="L125" s="26"/>
      <c r="M125" s="26"/>
      <c r="N125" s="26"/>
      <c r="O125" s="15">
        <f>O130</f>
        <v>2325</v>
      </c>
      <c r="P125" s="15"/>
      <c r="Q125" s="15"/>
      <c r="R125" s="15"/>
      <c r="S125" s="15"/>
      <c r="T125" s="15"/>
      <c r="U125" s="15"/>
      <c r="V125" s="15"/>
      <c r="W125" s="14"/>
      <c r="X125" s="19"/>
    </row>
    <row r="126" spans="1:23" ht="15">
      <c r="A126" s="2" t="s">
        <v>3</v>
      </c>
      <c r="B126" s="3"/>
      <c r="C126" s="3"/>
      <c r="D126" s="3"/>
      <c r="E126" s="3"/>
      <c r="F126" s="3"/>
      <c r="G126" s="3"/>
      <c r="H126" s="3"/>
      <c r="I126" s="3"/>
      <c r="J126" s="4"/>
      <c r="K126" s="5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8"/>
    </row>
    <row r="127" spans="1:23" ht="15">
      <c r="A127" s="2" t="s">
        <v>4</v>
      </c>
      <c r="B127" s="3"/>
      <c r="C127" s="3"/>
      <c r="D127" s="3"/>
      <c r="E127" s="3"/>
      <c r="F127" s="3"/>
      <c r="G127" s="3"/>
      <c r="H127" s="3"/>
      <c r="I127" s="3"/>
      <c r="J127" s="4"/>
      <c r="K127" s="5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8"/>
    </row>
    <row r="128" spans="1:23" ht="15">
      <c r="A128" s="2" t="s">
        <v>5</v>
      </c>
      <c r="B128" s="3"/>
      <c r="C128" s="3"/>
      <c r="D128" s="3"/>
      <c r="E128" s="3"/>
      <c r="F128" s="3"/>
      <c r="G128" s="3"/>
      <c r="H128" s="3"/>
      <c r="I128" s="3"/>
      <c r="J128" s="4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8"/>
    </row>
    <row r="129" spans="1:23" ht="15">
      <c r="A129" s="2" t="s">
        <v>104</v>
      </c>
      <c r="B129" s="3"/>
      <c r="C129" s="3"/>
      <c r="D129" s="3"/>
      <c r="E129" s="3"/>
      <c r="F129" s="3"/>
      <c r="G129" s="3"/>
      <c r="H129" s="3"/>
      <c r="I129" s="3"/>
      <c r="J129" s="4"/>
      <c r="K129" s="5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8"/>
    </row>
    <row r="130" spans="1:23" ht="15">
      <c r="A130" s="8" t="s">
        <v>6</v>
      </c>
      <c r="B130" s="9"/>
      <c r="C130" s="9"/>
      <c r="D130" s="9"/>
      <c r="E130" s="9"/>
      <c r="F130" s="9"/>
      <c r="G130" s="9"/>
      <c r="H130" s="9"/>
      <c r="I130" s="9"/>
      <c r="J130" s="10"/>
      <c r="K130" s="5"/>
      <c r="L130" s="26"/>
      <c r="M130" s="26"/>
      <c r="N130" s="26"/>
      <c r="O130" s="26">
        <v>2325</v>
      </c>
      <c r="P130" s="26"/>
      <c r="Q130" s="26"/>
      <c r="R130" s="26"/>
      <c r="S130" s="26"/>
      <c r="T130" s="26"/>
      <c r="U130" s="26"/>
      <c r="V130" s="26"/>
      <c r="W130" s="28"/>
    </row>
    <row r="131" spans="1:23" ht="15">
      <c r="A131" s="2" t="s">
        <v>7</v>
      </c>
      <c r="B131" s="3"/>
      <c r="C131" s="3"/>
      <c r="D131" s="3"/>
      <c r="E131" s="3"/>
      <c r="F131" s="3"/>
      <c r="G131" s="3"/>
      <c r="H131" s="3"/>
      <c r="I131" s="3"/>
      <c r="J131" s="4"/>
      <c r="K131" s="5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13"/>
    </row>
    <row r="132" spans="1:23" ht="15">
      <c r="A132" s="2" t="s">
        <v>98</v>
      </c>
      <c r="B132" s="3"/>
      <c r="C132" s="3"/>
      <c r="D132" s="3"/>
      <c r="E132" s="3"/>
      <c r="F132" s="3"/>
      <c r="G132" s="3"/>
      <c r="H132" s="3"/>
      <c r="I132" s="3"/>
      <c r="J132" s="4"/>
      <c r="K132" s="5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5"/>
    </row>
    <row r="133" spans="1:23" ht="15">
      <c r="A133" s="8" t="s">
        <v>9</v>
      </c>
      <c r="B133" s="9"/>
      <c r="C133" s="9"/>
      <c r="D133" s="9"/>
      <c r="E133" s="9"/>
      <c r="F133" s="9"/>
      <c r="G133" s="9"/>
      <c r="H133" s="9"/>
      <c r="I133" s="9"/>
      <c r="J133" s="10"/>
      <c r="K133" s="5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5"/>
    </row>
    <row r="134" spans="1:23" ht="15">
      <c r="A134" s="2" t="s">
        <v>105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5"/>
    </row>
    <row r="135" spans="1:23" ht="15">
      <c r="A135" s="2" t="s">
        <v>106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5"/>
    </row>
    <row r="136" spans="1:23" ht="15">
      <c r="A136" s="2" t="s">
        <v>107</v>
      </c>
      <c r="B136" s="3"/>
      <c r="C136" s="3"/>
      <c r="D136" s="3"/>
      <c r="E136" s="3"/>
      <c r="F136" s="3"/>
      <c r="G136" s="3"/>
      <c r="H136" s="3"/>
      <c r="I136" s="3"/>
      <c r="J136" s="4"/>
      <c r="K136" s="5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5"/>
    </row>
    <row r="137" spans="1:23" ht="15">
      <c r="A137" s="2" t="s">
        <v>108</v>
      </c>
      <c r="B137" s="3"/>
      <c r="C137" s="3"/>
      <c r="D137" s="3"/>
      <c r="E137" s="3"/>
      <c r="F137" s="3"/>
      <c r="G137" s="3"/>
      <c r="H137" s="3"/>
      <c r="I137" s="3"/>
      <c r="J137" s="4"/>
      <c r="K137" s="5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5"/>
    </row>
    <row r="138" spans="1:23" ht="15">
      <c r="A138" s="2" t="s">
        <v>20</v>
      </c>
      <c r="B138" s="3"/>
      <c r="C138" s="3"/>
      <c r="D138" s="3"/>
      <c r="E138" s="3"/>
      <c r="F138" s="3"/>
      <c r="G138" s="3"/>
      <c r="H138" s="3"/>
      <c r="I138" s="3"/>
      <c r="J138" s="4"/>
      <c r="K138" s="15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7"/>
    </row>
    <row r="139" spans="1:23" ht="15">
      <c r="A139" s="8" t="s">
        <v>11</v>
      </c>
      <c r="B139" s="9"/>
      <c r="C139" s="9"/>
      <c r="D139" s="9"/>
      <c r="E139" s="9"/>
      <c r="F139" s="9"/>
      <c r="G139" s="9"/>
      <c r="H139" s="9"/>
      <c r="I139" s="9"/>
      <c r="J139" s="10"/>
      <c r="K139" s="15">
        <f>K119+K120+K121+K122</f>
        <v>2596</v>
      </c>
      <c r="L139" s="15">
        <f>K139</f>
        <v>2596</v>
      </c>
      <c r="M139" s="15">
        <f>L139</f>
        <v>2596</v>
      </c>
      <c r="N139" s="15">
        <f>M139</f>
        <v>2596</v>
      </c>
      <c r="O139" s="15">
        <f>O119+O120+O121+O122+O123+O124+O125</f>
        <v>5291.106</v>
      </c>
      <c r="P139" s="15">
        <f>P119+P120+P121+P122+P123+P124</f>
        <v>2966.1059999999998</v>
      </c>
      <c r="Q139" s="15">
        <f>P139</f>
        <v>2966.1059999999998</v>
      </c>
      <c r="R139" s="15"/>
      <c r="S139" s="15"/>
      <c r="T139" s="15"/>
      <c r="U139" s="15"/>
      <c r="V139" s="15"/>
      <c r="W139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2014-02-07T06:32:46Z</cp:lastPrinted>
  <dcterms:created xsi:type="dcterms:W3CDTF">2012-04-11T04:13:08Z</dcterms:created>
  <dcterms:modified xsi:type="dcterms:W3CDTF">2018-09-11T06:52:15Z</dcterms:modified>
  <cp:category/>
  <cp:version/>
  <cp:contentType/>
  <cp:contentStatus/>
</cp:coreProperties>
</file>