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<sst xmlns="http://schemas.openxmlformats.org/spreadsheetml/2006/main" count="108" uniqueCount="67">
  <si>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</si>
  <si>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</si>
  <si>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</si>
  <si>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</si>
  <si>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</si>
  <si>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</si>
  <si>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</si>
  <si>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</si>
  <si>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</si>
  <si>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</si>
  <si>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</si>
  <si>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</si>
  <si>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</si>
  <si>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</si>
  <si>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</si>
  <si>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</si>
  <si>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</si>
  <si>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</si>
  <si>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апрель</t>
  </si>
  <si>
    <t>май</t>
  </si>
  <si>
    <t xml:space="preserve">коммунальным услугам жилого дома № 20 пос. Электрик  за 1 квартал  </t>
  </si>
  <si>
    <t xml:space="preserve">5.начислено за 1 квартал  </t>
  </si>
  <si>
    <t xml:space="preserve">коммунальным услугам жилого дома № 20 пос. Электрик  за 2 квартал  </t>
  </si>
  <si>
    <t xml:space="preserve">5.начислено за 2 квартал  </t>
  </si>
  <si>
    <t xml:space="preserve">коммунальным услугам жилого дома № 20 пос. Электрик  за 3 квартал  </t>
  </si>
  <si>
    <t xml:space="preserve">5.начислено за  3 квартал  </t>
  </si>
  <si>
    <t xml:space="preserve">коммунальным услугам жилого дома № 20 пос. Электрик  за 4 квартал   </t>
  </si>
  <si>
    <t xml:space="preserve">5.начислено за  4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</si>
  <si>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</si>
  <si>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</si>
  <si>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</si>
  <si>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</si>
  <si>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</si>
  <si>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</si>
  <si>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</si>
  <si>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</si>
  <si>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</si>
  <si>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</si>
  <si>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</si>
  <si>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</si>
  <si>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</si>
  <si>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</si>
  <si>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</si>
  <si>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</si>
  <si>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</si>
  <si>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</si>
  <si>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</si>
  <si>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</si>
  <si>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</si>
  <si>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</si>
  <si>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</si>
  <si>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</si>
  <si>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</si>
  <si>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</si>
  <si>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</si>
  <si>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</si>
  <si>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</si>
  <si>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</si>
  <si>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</si>
  <si>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</si>
  <si>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</si>
  <si>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</si>
  <si>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</si>
  <si>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</si>
  <si>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20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</si>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</sst>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32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33</v>
      </c>
      <c r="B5" s="3"/>
      <c r="C5" s="3"/>
      <c r="D5" s="3"/>
      <c r="E5" s="3"/>
      <c r="F5" s="3"/>
      <c r="G5" s="3"/>
      <c r="H5" s="3"/>
      <c r="I5" s="3"/>
      <c r="J5" s="4"/>
      <c r="K5" s="14">
        <v>4608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</row>
    <row r="8" spans="1:11" ht="15">
      <c r="A8" s="2" t="s">
        <v>21</v>
      </c>
      <c r="B8" s="3"/>
      <c r="C8" s="3"/>
      <c r="D8" s="3"/>
      <c r="E8" s="3"/>
      <c r="F8" s="3"/>
      <c r="G8" s="3"/>
      <c r="H8" s="3"/>
      <c r="I8" s="3"/>
      <c r="J8" s="4"/>
      <c r="K8" s="17" t="e">
        <f>Лист2!#REF!*3</f>
        <v>#REF!</v>
      </c>
    </row>
    <row r="9" spans="1:11" ht="15.75">
      <c r="A9" s="2"/>
      <c r="B9" s="8" t="s">
        <v>2</v>
      </c>
      <c r="C9" s="8"/>
      <c r="D9" s="3"/>
      <c r="E9" s="3"/>
      <c r="F9" s="3"/>
      <c r="G9" s="3"/>
      <c r="H9" s="3"/>
      <c r="I9" s="3"/>
      <c r="J9" s="4"/>
      <c r="K9" s="16"/>
    </row>
    <row r="10" spans="1:11" ht="15.75">
      <c r="A10" s="9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7" t="e">
        <f>Лист2!#REF!*3</f>
        <v>#REF!</v>
      </c>
    </row>
    <row r="11" spans="1:11" ht="15.75">
      <c r="A11" s="9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7" t="e">
        <f>Лист2!#REF!*3</f>
        <v>#REF!</v>
      </c>
    </row>
    <row r="12" spans="1:11" ht="15.75">
      <c r="A12" s="9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7" t="e">
        <f>Лист2!#REF!*3</f>
        <v>#REF!</v>
      </c>
    </row>
    <row r="13" spans="1:11" ht="15.75">
      <c r="A13" s="9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7" t="e">
        <f>Лист2!#REF!*3</f>
        <v>#REF!</v>
      </c>
    </row>
    <row r="14" spans="1:11" ht="15.75">
      <c r="A14" s="9" t="s">
        <v>31</v>
      </c>
      <c r="B14" s="8"/>
      <c r="C14" s="8"/>
      <c r="D14" s="8"/>
      <c r="E14" s="8"/>
      <c r="F14" s="8"/>
      <c r="G14" s="8"/>
      <c r="H14" s="8"/>
      <c r="I14" s="3"/>
      <c r="J14" s="4"/>
      <c r="K14" s="17" t="e">
        <f>Лист2!#REF!*2+Лист2!#REF!</f>
        <v>#REF!</v>
      </c>
    </row>
    <row r="15" spans="1:11" ht="15">
      <c r="A15" s="10" t="s">
        <v>8</v>
      </c>
      <c r="B15" s="11"/>
      <c r="C15" s="11"/>
      <c r="D15" s="11"/>
      <c r="E15" s="11"/>
      <c r="F15" s="11"/>
      <c r="G15" s="11"/>
      <c r="H15" s="11"/>
      <c r="I15" s="11"/>
      <c r="J15" s="12"/>
      <c r="K15" s="17" t="e">
        <f>K10+K11+K12+K13+K14</f>
        <v>#REF!</v>
      </c>
    </row>
    <row r="18" spans="1:9" ht="15">
      <c r="A18" s="1"/>
      <c r="B18" s="1" t="s">
        <v>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35</v>
      </c>
      <c r="B22" s="3"/>
      <c r="C22" s="3"/>
      <c r="D22" s="3"/>
      <c r="E22" s="3"/>
      <c r="F22" s="3"/>
      <c r="G22" s="3"/>
      <c r="H22" s="3"/>
      <c r="I22" s="3"/>
      <c r="J22" s="4"/>
      <c r="K22" s="14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5">
        <f>K6</f>
        <v>289.2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6">
        <f>K7</f>
        <v>6</v>
      </c>
    </row>
    <row r="25" spans="1:11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17" t="e">
        <f>K8</f>
        <v>#REF!</v>
      </c>
    </row>
    <row r="26" spans="1:11" ht="15.75">
      <c r="A26" s="2"/>
      <c r="B26" s="8" t="s">
        <v>2</v>
      </c>
      <c r="C26" s="8"/>
      <c r="D26" s="3"/>
      <c r="E26" s="3"/>
      <c r="F26" s="3"/>
      <c r="G26" s="3"/>
      <c r="H26" s="3"/>
      <c r="I26" s="3"/>
      <c r="J26" s="4"/>
      <c r="K26" s="16"/>
    </row>
    <row r="27" spans="1:11" ht="15.75">
      <c r="A27" s="9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7" t="e">
        <f>K10</f>
        <v>#REF!</v>
      </c>
    </row>
    <row r="28" spans="1:11" ht="15.75">
      <c r="A28" s="9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7" t="e">
        <f>K11</f>
        <v>#REF!</v>
      </c>
    </row>
    <row r="29" spans="1:11" ht="15.75">
      <c r="A29" s="9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7" t="e">
        <f>K12</f>
        <v>#REF!</v>
      </c>
    </row>
    <row r="30" spans="1:11" ht="15.75">
      <c r="A30" s="9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7" t="e">
        <f>K13</f>
        <v>#REF!</v>
      </c>
    </row>
    <row r="31" spans="1:11" ht="15.75">
      <c r="A31" s="9" t="s">
        <v>31</v>
      </c>
      <c r="B31" s="8"/>
      <c r="C31" s="8"/>
      <c r="D31" s="8"/>
      <c r="E31" s="8"/>
      <c r="F31" s="8"/>
      <c r="G31" s="8"/>
      <c r="H31" s="8"/>
      <c r="I31" s="3"/>
      <c r="J31" s="4"/>
      <c r="K31" s="17" t="e">
        <f>Лист2!#REF!+Лист2!#REF!+Лист2!#REF!+Лист2!#REF!+Лист2!#REF!</f>
        <v>#REF!</v>
      </c>
    </row>
    <row r="32" spans="1:11" ht="15">
      <c r="A32" s="10" t="s">
        <v>8</v>
      </c>
      <c r="B32" s="11"/>
      <c r="C32" s="11"/>
      <c r="D32" s="11"/>
      <c r="E32" s="11"/>
      <c r="F32" s="11"/>
      <c r="G32" s="11"/>
      <c r="H32" s="11"/>
      <c r="I32" s="11"/>
      <c r="J32" s="12"/>
      <c r="K32" s="17" t="e">
        <f>K27+K28+K29+K30+K31</f>
        <v>#REF!</v>
      </c>
    </row>
    <row r="34" spans="1:9" ht="15">
      <c r="A34" s="1"/>
      <c r="B34" s="1" t="s">
        <v>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4"/>
    </row>
    <row r="38" spans="1:12" ht="15">
      <c r="A38" s="2" t="s">
        <v>37</v>
      </c>
      <c r="B38" s="3"/>
      <c r="C38" s="3"/>
      <c r="D38" s="3"/>
      <c r="E38" s="3"/>
      <c r="F38" s="3"/>
      <c r="G38" s="3"/>
      <c r="H38" s="3"/>
      <c r="I38" s="3"/>
      <c r="J38" s="4"/>
      <c r="K38" s="17" t="e">
        <f>K22+K25-K32</f>
        <v>#REF!</v>
      </c>
      <c r="L38" s="19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289.2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f>K24</f>
        <v>6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7" t="e">
        <f>Лист2!#REF!*3</f>
        <v>#REF!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6"/>
    </row>
    <row r="43" spans="1:11" ht="15.75">
      <c r="A43" s="9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7" t="e">
        <f>K27</f>
        <v>#REF!</v>
      </c>
    </row>
    <row r="44" spans="1:11" ht="15.75">
      <c r="A44" s="9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7" t="e">
        <f>K28</f>
        <v>#REF!</v>
      </c>
    </row>
    <row r="45" spans="1:11" ht="15.75">
      <c r="A45" s="9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7" t="e">
        <f>K29</f>
        <v>#REF!</v>
      </c>
    </row>
    <row r="46" spans="1:11" ht="15.75">
      <c r="A46" s="9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7" t="e">
        <f>K30</f>
        <v>#REF!</v>
      </c>
    </row>
    <row r="47" spans="1:11" ht="15.75">
      <c r="A47" s="9" t="s">
        <v>31</v>
      </c>
      <c r="B47" s="8"/>
      <c r="C47" s="8"/>
      <c r="D47" s="8"/>
      <c r="E47" s="8"/>
      <c r="F47" s="8"/>
      <c r="G47" s="8"/>
      <c r="H47" s="8"/>
      <c r="I47" s="3"/>
      <c r="J47" s="4"/>
      <c r="K47" s="17" t="e">
        <f>Лист2!#REF!+Лист2!#REF!+Лист2!#REF!+Лист2!#REF!+Лист2!#REF!</f>
        <v>#REF!</v>
      </c>
    </row>
    <row r="48" spans="1:11" ht="15">
      <c r="A48" s="10" t="s">
        <v>8</v>
      </c>
      <c r="B48" s="11"/>
      <c r="C48" s="11"/>
      <c r="D48" s="11"/>
      <c r="E48" s="11"/>
      <c r="F48" s="11"/>
      <c r="G48" s="11"/>
      <c r="H48" s="11"/>
      <c r="I48" s="11"/>
      <c r="J48" s="12"/>
      <c r="K48" s="17" t="e">
        <f>K43+K44+K45+K46+K47</f>
        <v>#REF!</v>
      </c>
    </row>
    <row r="50" spans="1:9" ht="15">
      <c r="A50" s="1"/>
      <c r="B50" s="1" t="s">
        <v>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38</v>
      </c>
      <c r="B53" s="3"/>
      <c r="C53" s="3"/>
      <c r="D53" s="3"/>
      <c r="E53" s="3"/>
      <c r="F53" s="3"/>
      <c r="G53" s="3"/>
      <c r="H53" s="3"/>
      <c r="I53" s="3"/>
      <c r="J53" s="4"/>
      <c r="K53" s="14"/>
      <c r="L53" s="19"/>
    </row>
    <row r="54" spans="1:11" ht="15">
      <c r="A54" s="2" t="s">
        <v>39</v>
      </c>
      <c r="B54" s="3"/>
      <c r="C54" s="3"/>
      <c r="D54" s="3"/>
      <c r="E54" s="3"/>
      <c r="F54" s="3"/>
      <c r="G54" s="3"/>
      <c r="H54" s="3"/>
      <c r="I54" s="3"/>
      <c r="J54" s="4"/>
      <c r="K54" s="17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289.2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6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7" t="e">
        <f>Лист2!#REF!*3</f>
        <v>#REF!</v>
      </c>
    </row>
    <row r="58" spans="1:11" ht="15.75">
      <c r="A58" s="2"/>
      <c r="B58" s="8" t="s">
        <v>2</v>
      </c>
      <c r="C58" s="8"/>
      <c r="D58" s="3"/>
      <c r="E58" s="3"/>
      <c r="F58" s="3"/>
      <c r="G58" s="3"/>
      <c r="H58" s="3"/>
      <c r="I58" s="3"/>
      <c r="J58" s="4"/>
      <c r="K58" s="17"/>
    </row>
    <row r="59" spans="1:11" ht="15.75">
      <c r="A59" s="9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7" t="e">
        <f>K43</f>
        <v>#REF!</v>
      </c>
    </row>
    <row r="60" spans="1:11" ht="15.75">
      <c r="A60" s="9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7" t="e">
        <f>K44</f>
        <v>#REF!</v>
      </c>
    </row>
    <row r="61" spans="1:11" ht="15.75">
      <c r="A61" s="9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7" t="e">
        <f>K45</f>
        <v>#REF!</v>
      </c>
    </row>
    <row r="62" spans="1:11" ht="15.75">
      <c r="A62" s="9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7" t="e">
        <f>K46</f>
        <v>#REF!</v>
      </c>
    </row>
    <row r="63" spans="1:11" ht="15.75">
      <c r="A63" s="9" t="s">
        <v>31</v>
      </c>
      <c r="B63" s="8"/>
      <c r="C63" s="8"/>
      <c r="D63" s="8"/>
      <c r="E63" s="8"/>
      <c r="F63" s="8"/>
      <c r="G63" s="8"/>
      <c r="H63" s="8"/>
      <c r="I63" s="3"/>
      <c r="J63" s="4"/>
      <c r="K63" s="17" t="e">
        <f>Лист2!#REF!*3</f>
        <v>#REF!</v>
      </c>
    </row>
    <row r="64" spans="1:11" ht="15">
      <c r="A64" s="10" t="s">
        <v>8</v>
      </c>
      <c r="B64" s="11"/>
      <c r="C64" s="11"/>
      <c r="D64" s="11"/>
      <c r="E64" s="11"/>
      <c r="F64" s="11"/>
      <c r="G64" s="11"/>
      <c r="H64" s="11"/>
      <c r="I64" s="11"/>
      <c r="J64" s="12"/>
      <c r="K64" s="17" t="e">
        <f>K59+K60+K61+K62+K63</f>
        <v>#REF!</v>
      </c>
    </row>
    <row r="66" spans="1:11" ht="15">
      <c r="A66" s="2" t="s">
        <v>40</v>
      </c>
      <c r="B66" s="13"/>
      <c r="C66" s="13"/>
      <c r="D66" s="13"/>
      <c r="E66" s="13"/>
      <c r="F66" s="13"/>
      <c r="G66" s="13"/>
      <c r="H66" s="13"/>
      <c r="I66" s="13"/>
      <c r="J66" s="4"/>
      <c r="K66" s="16">
        <v>4608</v>
      </c>
    </row>
    <row r="67" spans="1:11" ht="15">
      <c r="A67" s="21" t="s">
        <v>41</v>
      </c>
      <c r="B67" s="13"/>
      <c r="C67" s="13"/>
      <c r="D67" s="13"/>
      <c r="E67" s="13"/>
      <c r="F67" s="13"/>
      <c r="G67" s="13"/>
      <c r="H67" s="13"/>
      <c r="I67" s="13"/>
      <c r="J67" s="4"/>
      <c r="K67" s="17" t="e">
        <f>K57*4</f>
        <v>#REF!</v>
      </c>
    </row>
    <row r="68" spans="1:11" ht="15">
      <c r="A68" s="22" t="s">
        <v>42</v>
      </c>
      <c r="B68" s="23"/>
      <c r="C68" s="23"/>
      <c r="D68" s="23"/>
      <c r="E68" s="23"/>
      <c r="F68" s="23"/>
      <c r="G68" s="23"/>
      <c r="H68" s="23"/>
      <c r="I68" s="23"/>
      <c r="J68" s="12"/>
      <c r="K68" s="17" t="e">
        <f>K64+K48+K32+K15</f>
        <v>#REF!</v>
      </c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6"/>
    </row>
    <row r="70" spans="1:12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 t="e">
        <f>K66+K67-K68</f>
        <v>#REF!</v>
      </c>
      <c r="L7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R35" sqref="R35"/>
    </sheetView>
  </sheetViews>
  <sheetFormatPr defaultColWidth="9.00390625" defaultRowHeight="12.75"/>
  <cols>
    <col min="10" max="10" width="18.125" style="0" customWidth="1"/>
    <col min="22" max="22" width="8.375" style="0" customWidth="1"/>
    <col min="34" max="34" width="18.87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4" t="s">
        <v>16</v>
      </c>
    </row>
    <row r="6" ht="12.75">
      <c r="AI6" s="24" t="e">
        <f>#REF!+#REF!-#REF!</f>
        <v>#REF!</v>
      </c>
    </row>
    <row r="7" ht="12.75">
      <c r="E7" s="18" t="s">
        <v>54</v>
      </c>
    </row>
    <row r="10" spans="11:23" ht="12.75">
      <c r="K10" t="s">
        <v>49</v>
      </c>
      <c r="L10" t="s">
        <v>50</v>
      </c>
      <c r="M10" t="s">
        <v>51</v>
      </c>
      <c r="N10" t="s">
        <v>18</v>
      </c>
      <c r="O10" t="s">
        <v>19</v>
      </c>
      <c r="P10" t="s">
        <v>17</v>
      </c>
      <c r="Q10" t="s">
        <v>10</v>
      </c>
      <c r="R10" t="s">
        <v>11</v>
      </c>
      <c r="S10" t="s">
        <v>12</v>
      </c>
      <c r="T10" t="s">
        <v>52</v>
      </c>
      <c r="U10" t="s">
        <v>14</v>
      </c>
      <c r="V10" t="s">
        <v>15</v>
      </c>
      <c r="W10" t="s">
        <v>55</v>
      </c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4"/>
      <c r="L11" s="6"/>
      <c r="M11" s="14"/>
      <c r="N11" s="14"/>
      <c r="O11" s="17">
        <f>N12+N16-N38</f>
        <v>-3802</v>
      </c>
      <c r="P11" s="17">
        <f>O11+O16-O38</f>
        <v>-3529.148</v>
      </c>
      <c r="Q11" s="17">
        <f>P11+P16-P38</f>
        <v>-3256.2960000000003</v>
      </c>
      <c r="R11" s="14">
        <f>Q11+Q16-Q38</f>
        <v>-2983.4440000000004</v>
      </c>
      <c r="S11" s="14"/>
      <c r="T11" s="17"/>
      <c r="U11" s="17"/>
      <c r="V11" s="17"/>
      <c r="W11" s="6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7">
        <v>7232</v>
      </c>
      <c r="L12" s="17">
        <f>K12+K16-K38</f>
        <v>2692</v>
      </c>
      <c r="M12" s="17">
        <f>L12+L16-L38</f>
        <v>3248</v>
      </c>
      <c r="N12" s="17">
        <f>M12+M16-M38</f>
        <v>277</v>
      </c>
      <c r="O12" s="17" t="s">
        <v>16</v>
      </c>
      <c r="P12" s="16"/>
      <c r="Q12" s="14"/>
      <c r="R12" s="14"/>
      <c r="S12" s="16"/>
      <c r="T12" s="16"/>
      <c r="U12" s="16"/>
      <c r="V12" s="16"/>
      <c r="W12" s="6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4">
        <v>289.2</v>
      </c>
      <c r="L13" s="14">
        <f aca="true" t="shared" si="0" ref="L13:M16">K13</f>
        <v>289.2</v>
      </c>
      <c r="M13" s="14">
        <f t="shared" si="0"/>
        <v>289.2</v>
      </c>
      <c r="N13" s="14">
        <f aca="true" t="shared" si="1" ref="N13:O16">M13</f>
        <v>289.2</v>
      </c>
      <c r="O13" s="14">
        <f t="shared" si="1"/>
        <v>289.2</v>
      </c>
      <c r="P13" s="14">
        <f aca="true" t="shared" si="2" ref="P13:Q16">O13</f>
        <v>289.2</v>
      </c>
      <c r="Q13" s="14">
        <f t="shared" si="2"/>
        <v>289.2</v>
      </c>
      <c r="R13" s="14">
        <f>Q13</f>
        <v>289.2</v>
      </c>
      <c r="S13" s="16"/>
      <c r="T13" s="16"/>
      <c r="U13" s="16"/>
      <c r="V13" s="16"/>
      <c r="W13" s="6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6">
        <v>6</v>
      </c>
      <c r="L14" s="17">
        <f t="shared" si="0"/>
        <v>6</v>
      </c>
      <c r="M14" s="17">
        <f t="shared" si="0"/>
        <v>6</v>
      </c>
      <c r="N14" s="17">
        <f t="shared" si="1"/>
        <v>6</v>
      </c>
      <c r="O14" s="17">
        <f t="shared" si="1"/>
        <v>6</v>
      </c>
      <c r="P14" s="17">
        <f t="shared" si="2"/>
        <v>6</v>
      </c>
      <c r="Q14" s="17">
        <f t="shared" si="2"/>
        <v>6</v>
      </c>
      <c r="R14" s="17">
        <f>Q14</f>
        <v>6</v>
      </c>
      <c r="S14" s="16"/>
      <c r="T14" s="16"/>
      <c r="U14" s="16"/>
      <c r="V14" s="6"/>
      <c r="W14" s="6"/>
    </row>
    <row r="15" spans="1:23" ht="15">
      <c r="A15" s="2" t="s">
        <v>28</v>
      </c>
      <c r="B15" s="3"/>
      <c r="C15" s="3"/>
      <c r="D15" s="3"/>
      <c r="E15" s="3"/>
      <c r="F15" s="3"/>
      <c r="G15" s="3"/>
      <c r="H15" s="3"/>
      <c r="I15" s="3"/>
      <c r="J15" s="4"/>
      <c r="K15" s="16">
        <v>9.36</v>
      </c>
      <c r="L15" s="15">
        <f t="shared" si="0"/>
        <v>9.36</v>
      </c>
      <c r="M15" s="15">
        <f t="shared" si="0"/>
        <v>9.36</v>
      </c>
      <c r="N15" s="15">
        <f t="shared" si="1"/>
        <v>9.36</v>
      </c>
      <c r="O15" s="15">
        <f t="shared" si="1"/>
        <v>9.36</v>
      </c>
      <c r="P15" s="15">
        <f t="shared" si="2"/>
        <v>9.36</v>
      </c>
      <c r="Q15" s="15">
        <f t="shared" si="2"/>
        <v>9.36</v>
      </c>
      <c r="R15" s="15">
        <f>Q15</f>
        <v>9.36</v>
      </c>
      <c r="S15" s="16"/>
      <c r="T15" s="16"/>
      <c r="U15" s="16"/>
      <c r="V15" s="6"/>
      <c r="W15" s="6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7">
        <v>2707</v>
      </c>
      <c r="L16" s="17">
        <f t="shared" si="0"/>
        <v>2707</v>
      </c>
      <c r="M16" s="17">
        <f t="shared" si="0"/>
        <v>2707</v>
      </c>
      <c r="N16" s="17">
        <f t="shared" si="1"/>
        <v>2707</v>
      </c>
      <c r="O16" s="17">
        <f t="shared" si="1"/>
        <v>2707</v>
      </c>
      <c r="P16" s="17">
        <f t="shared" si="2"/>
        <v>2707</v>
      </c>
      <c r="Q16" s="17">
        <f t="shared" si="2"/>
        <v>2707</v>
      </c>
      <c r="R16" s="17">
        <f>Q16</f>
        <v>2707</v>
      </c>
      <c r="S16" s="17"/>
      <c r="T16" s="17"/>
      <c r="U16" s="17"/>
      <c r="V16" s="6"/>
      <c r="W16" s="6"/>
    </row>
    <row r="17" spans="1:23" ht="15.75">
      <c r="A17" s="2"/>
      <c r="B17" s="8" t="s">
        <v>2</v>
      </c>
      <c r="C17" s="8"/>
      <c r="D17" s="3"/>
      <c r="E17" s="3"/>
      <c r="F17" s="3"/>
      <c r="G17" s="3"/>
      <c r="H17" s="3"/>
      <c r="I17" s="3"/>
      <c r="J17" s="4"/>
      <c r="K17" s="16"/>
      <c r="L17" s="16"/>
      <c r="M17" s="16"/>
      <c r="N17" s="16"/>
      <c r="O17" s="16"/>
      <c r="P17" s="16"/>
      <c r="Q17" s="16"/>
      <c r="R17" s="16"/>
      <c r="S17" s="6"/>
      <c r="T17" s="6"/>
      <c r="U17" s="6"/>
      <c r="V17" s="6"/>
      <c r="W17" s="6" t="s">
        <v>16</v>
      </c>
    </row>
    <row r="18" spans="1:23" ht="15.75">
      <c r="A18" s="9" t="s">
        <v>48</v>
      </c>
      <c r="B18" s="3"/>
      <c r="C18" s="3"/>
      <c r="D18" s="3"/>
      <c r="E18" s="3"/>
      <c r="F18" s="3"/>
      <c r="G18" s="3"/>
      <c r="H18" s="3"/>
      <c r="I18" s="3"/>
      <c r="J18" s="4"/>
      <c r="K18" s="17">
        <v>1194</v>
      </c>
      <c r="L18" s="17">
        <f aca="true" t="shared" si="3" ref="L18:M21">K18</f>
        <v>1194</v>
      </c>
      <c r="M18" s="17">
        <f t="shared" si="3"/>
        <v>1194</v>
      </c>
      <c r="N18" s="17">
        <f>M18</f>
        <v>1194</v>
      </c>
      <c r="O18" s="17">
        <f>N18</f>
        <v>1194</v>
      </c>
      <c r="P18" s="17">
        <f>O18</f>
        <v>1194</v>
      </c>
      <c r="Q18" s="17">
        <f>P18</f>
        <v>1194</v>
      </c>
      <c r="R18" s="17">
        <f>Q18</f>
        <v>1194</v>
      </c>
      <c r="S18" s="7"/>
      <c r="T18" s="7"/>
      <c r="U18" s="7"/>
      <c r="V18" s="7"/>
      <c r="W18" s="6"/>
    </row>
    <row r="19" spans="1:23" ht="15.75">
      <c r="A19" s="9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7">
        <v>61</v>
      </c>
      <c r="L19" s="17">
        <f t="shared" si="3"/>
        <v>61</v>
      </c>
      <c r="M19" s="17">
        <f t="shared" si="3"/>
        <v>61</v>
      </c>
      <c r="N19" s="17">
        <f>M19</f>
        <v>61</v>
      </c>
      <c r="O19" s="17">
        <f>O13*0.7</f>
        <v>202.43999999999997</v>
      </c>
      <c r="P19" s="17">
        <f aca="true" t="shared" si="4" ref="P19:Q23">O19</f>
        <v>202.43999999999997</v>
      </c>
      <c r="Q19" s="17">
        <f t="shared" si="4"/>
        <v>202.43999999999997</v>
      </c>
      <c r="R19" s="17">
        <f>Q19</f>
        <v>202.43999999999997</v>
      </c>
      <c r="S19" s="7"/>
      <c r="T19" s="7"/>
      <c r="U19" s="7"/>
      <c r="V19" s="7"/>
      <c r="W19" s="6"/>
    </row>
    <row r="20" spans="1:23" ht="15.75">
      <c r="A20" s="9" t="s">
        <v>29</v>
      </c>
      <c r="B20" s="3"/>
      <c r="C20" s="3"/>
      <c r="D20" s="3"/>
      <c r="E20" s="3"/>
      <c r="F20" s="3"/>
      <c r="G20" s="3"/>
      <c r="H20" s="3"/>
      <c r="I20" s="3"/>
      <c r="J20" s="4"/>
      <c r="K20" s="17">
        <v>547</v>
      </c>
      <c r="L20" s="17">
        <f t="shared" si="3"/>
        <v>547</v>
      </c>
      <c r="M20" s="17">
        <f t="shared" si="3"/>
        <v>547</v>
      </c>
      <c r="N20" s="17">
        <f>M20</f>
        <v>547</v>
      </c>
      <c r="O20" s="17">
        <f>N20</f>
        <v>547</v>
      </c>
      <c r="P20" s="17">
        <f t="shared" si="4"/>
        <v>547</v>
      </c>
      <c r="Q20" s="17">
        <f t="shared" si="4"/>
        <v>547</v>
      </c>
      <c r="R20" s="17">
        <f>Q20</f>
        <v>547</v>
      </c>
      <c r="S20" s="7"/>
      <c r="T20" s="7"/>
      <c r="U20" s="7"/>
      <c r="V20" s="7"/>
      <c r="W20" s="6"/>
    </row>
    <row r="21" spans="1:23" ht="15.75">
      <c r="A21" s="9" t="s">
        <v>30</v>
      </c>
      <c r="B21" s="3"/>
      <c r="C21" s="3"/>
      <c r="D21" s="3"/>
      <c r="E21" s="3"/>
      <c r="F21" s="3"/>
      <c r="G21" s="3"/>
      <c r="H21" s="3"/>
      <c r="I21" s="3"/>
      <c r="J21" s="4"/>
      <c r="K21" s="17">
        <v>289</v>
      </c>
      <c r="L21" s="17">
        <f t="shared" si="3"/>
        <v>289</v>
      </c>
      <c r="M21" s="17">
        <f t="shared" si="3"/>
        <v>289</v>
      </c>
      <c r="N21" s="17">
        <f>M21</f>
        <v>289</v>
      </c>
      <c r="O21" s="17">
        <f>N21</f>
        <v>289</v>
      </c>
      <c r="P21" s="17">
        <f t="shared" si="4"/>
        <v>289</v>
      </c>
      <c r="Q21" s="17">
        <f t="shared" si="4"/>
        <v>289</v>
      </c>
      <c r="R21" s="17">
        <f>Q21</f>
        <v>289</v>
      </c>
      <c r="S21" s="7"/>
      <c r="T21" s="7"/>
      <c r="U21" s="7"/>
      <c r="V21" s="7"/>
      <c r="W21" s="6"/>
    </row>
    <row r="22" spans="1:23" ht="15.75">
      <c r="A22" s="9" t="s">
        <v>45</v>
      </c>
      <c r="B22" s="3"/>
      <c r="C22" s="3"/>
      <c r="D22" s="3"/>
      <c r="E22" s="3"/>
      <c r="F22" s="3"/>
      <c r="G22" s="3"/>
      <c r="H22" s="3"/>
      <c r="I22" s="3"/>
      <c r="J22" s="4"/>
      <c r="K22" s="16">
        <v>0</v>
      </c>
      <c r="L22" s="17">
        <f>K22</f>
        <v>0</v>
      </c>
      <c r="M22" s="17">
        <f>L22</f>
        <v>0</v>
      </c>
      <c r="N22" s="17">
        <f>M22</f>
        <v>0</v>
      </c>
      <c r="O22" s="17">
        <f>O13*0.34</f>
        <v>98.328</v>
      </c>
      <c r="P22" s="17">
        <f t="shared" si="4"/>
        <v>98.328</v>
      </c>
      <c r="Q22" s="17">
        <f t="shared" si="4"/>
        <v>98.328</v>
      </c>
      <c r="R22" s="17">
        <f>Q22</f>
        <v>98.328</v>
      </c>
      <c r="S22" s="7"/>
      <c r="T22" s="7"/>
      <c r="U22" s="7"/>
      <c r="V22" s="7"/>
      <c r="W22" s="6"/>
    </row>
    <row r="23" spans="1:23" ht="15.75">
      <c r="A23" s="9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6"/>
      <c r="L23" s="17"/>
      <c r="M23" s="17"/>
      <c r="N23" s="17"/>
      <c r="O23" s="17">
        <f>O13*0.15</f>
        <v>43.379999999999995</v>
      </c>
      <c r="P23" s="17">
        <f t="shared" si="4"/>
        <v>43.379999999999995</v>
      </c>
      <c r="Q23" s="17">
        <f t="shared" si="4"/>
        <v>43.379999999999995</v>
      </c>
      <c r="R23" s="17">
        <f>Q23</f>
        <v>43.379999999999995</v>
      </c>
      <c r="S23" s="7"/>
      <c r="T23" s="7"/>
      <c r="U23" s="7"/>
      <c r="V23" s="7"/>
      <c r="W23" s="6"/>
    </row>
    <row r="24" spans="1:23" ht="15.75">
      <c r="A24" s="9" t="s">
        <v>66</v>
      </c>
      <c r="B24" s="8"/>
      <c r="C24" s="8"/>
      <c r="D24" s="8"/>
      <c r="E24" s="8"/>
      <c r="F24" s="8"/>
      <c r="G24" s="8"/>
      <c r="H24" s="8"/>
      <c r="I24" s="3"/>
      <c r="J24" s="4"/>
      <c r="K24" s="17">
        <f>K25+K34</f>
        <v>5156</v>
      </c>
      <c r="L24" s="17">
        <f>L34</f>
        <v>60</v>
      </c>
      <c r="M24" s="17">
        <f>M25+L34</f>
        <v>3587</v>
      </c>
      <c r="N24" s="17">
        <f>N29+N34</f>
        <v>4695</v>
      </c>
      <c r="O24" s="17">
        <f>O34</f>
        <v>60</v>
      </c>
      <c r="P24" s="17">
        <f>P34</f>
        <v>60</v>
      </c>
      <c r="Q24" s="17">
        <f>Q34</f>
        <v>60</v>
      </c>
      <c r="R24" s="17"/>
      <c r="S24" s="7"/>
      <c r="T24" s="7"/>
      <c r="U24" s="7"/>
      <c r="V24" s="17"/>
      <c r="W24" s="6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6">
        <f>2180+2916</f>
        <v>5096</v>
      </c>
      <c r="L25" s="7"/>
      <c r="M25" s="7">
        <v>3527</v>
      </c>
      <c r="N25" s="7"/>
      <c r="O25" s="7"/>
      <c r="P25" s="7"/>
      <c r="Q25" s="7"/>
      <c r="R25" s="7"/>
      <c r="S25" s="7"/>
      <c r="T25" s="7"/>
      <c r="U25" s="7"/>
      <c r="V25" s="7"/>
      <c r="W25" s="26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6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6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6"/>
    </row>
    <row r="29" spans="1:23" ht="15">
      <c r="A29" s="10" t="s">
        <v>6</v>
      </c>
      <c r="B29" s="11"/>
      <c r="C29" s="11"/>
      <c r="D29" s="11"/>
      <c r="E29" s="11"/>
      <c r="F29" s="11"/>
      <c r="G29" s="11"/>
      <c r="H29" s="11"/>
      <c r="I29" s="11"/>
      <c r="J29" s="12"/>
      <c r="K29" s="6"/>
      <c r="L29" s="7"/>
      <c r="M29" s="7"/>
      <c r="N29" s="7">
        <v>4635</v>
      </c>
      <c r="O29" s="7"/>
      <c r="P29" s="7"/>
      <c r="Q29" s="7"/>
      <c r="R29" s="7"/>
      <c r="S29" s="7"/>
      <c r="T29" s="7"/>
      <c r="U29" s="7"/>
      <c r="V29" s="7"/>
      <c r="W29" s="26"/>
    </row>
    <row r="30" spans="1:23" ht="15">
      <c r="A30" s="2" t="s">
        <v>46</v>
      </c>
      <c r="B30" s="3"/>
      <c r="C30" s="3"/>
      <c r="D30" s="3"/>
      <c r="E30" s="3"/>
      <c r="F30" s="3"/>
      <c r="G30" s="3"/>
      <c r="H30" s="3"/>
      <c r="I30" s="3"/>
      <c r="J30" s="4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5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</row>
    <row r="32" spans="1:23" ht="15">
      <c r="A32" s="10" t="s">
        <v>7</v>
      </c>
      <c r="B32" s="11"/>
      <c r="C32" s="11"/>
      <c r="D32" s="11"/>
      <c r="E32" s="11"/>
      <c r="F32" s="11"/>
      <c r="G32" s="11"/>
      <c r="H32" s="11"/>
      <c r="I32" s="11"/>
      <c r="J32" s="12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6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6">
        <v>60</v>
      </c>
      <c r="L34" s="7">
        <f>K34</f>
        <v>60</v>
      </c>
      <c r="M34" s="7">
        <f>L34</f>
        <v>60</v>
      </c>
      <c r="N34" s="7">
        <v>60</v>
      </c>
      <c r="O34" s="7">
        <f>N34</f>
        <v>60</v>
      </c>
      <c r="P34" s="7">
        <f>O34</f>
        <v>60</v>
      </c>
      <c r="Q34" s="7">
        <f>P34</f>
        <v>60</v>
      </c>
      <c r="R34" s="7">
        <f>Q34</f>
        <v>60</v>
      </c>
      <c r="S34" s="7"/>
      <c r="T34" s="7"/>
      <c r="U34" s="7"/>
      <c r="V34" s="7"/>
      <c r="W34" s="6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</row>
    <row r="37" spans="1:23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5"/>
    </row>
    <row r="38" spans="1:23" ht="15">
      <c r="A38" s="10" t="s">
        <v>8</v>
      </c>
      <c r="B38" s="11"/>
      <c r="C38" s="11"/>
      <c r="D38" s="11"/>
      <c r="E38" s="11"/>
      <c r="F38" s="11"/>
      <c r="G38" s="11"/>
      <c r="H38" s="11"/>
      <c r="I38" s="11"/>
      <c r="J38" s="12"/>
      <c r="K38" s="17">
        <f>K18+K19+K20+K21+K22+K24</f>
        <v>7247</v>
      </c>
      <c r="L38" s="17">
        <f>L18+L19+L20+L21+L22+L24</f>
        <v>2151</v>
      </c>
      <c r="M38" s="17">
        <f>M18+M19+M20+M21+M22+M24</f>
        <v>5678</v>
      </c>
      <c r="N38" s="17">
        <f>N18+N19+N20+N21+N22+N24</f>
        <v>6786</v>
      </c>
      <c r="O38" s="17">
        <f>O18+O19+O20+O21+O22+O23+O24</f>
        <v>2434.148</v>
      </c>
      <c r="P38" s="17">
        <f>O38</f>
        <v>2434.148</v>
      </c>
      <c r="Q38" s="17">
        <f>P38</f>
        <v>2434.148</v>
      </c>
      <c r="R38" s="17"/>
      <c r="S38" s="17"/>
      <c r="T38" s="17"/>
      <c r="U38" s="17"/>
      <c r="V38" s="17"/>
      <c r="W3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2014-02-07T06:25:59Z</cp:lastPrinted>
  <dcterms:created xsi:type="dcterms:W3CDTF">2012-04-11T04:13:08Z</dcterms:created>
  <dcterms:modified xsi:type="dcterms:W3CDTF">2018-09-11T06:51:05Z</dcterms:modified>
  <cp:category/>
  <cp:version/>
  <cp:contentType/>
  <cp:contentStatus/>
</cp:coreProperties>
</file>