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<sst xmlns="http://schemas.openxmlformats.org/spreadsheetml/2006/main" count="415" uniqueCount="104">
  <si>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</si>
  <si>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</si>
  <si>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</si>
  <si>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</si>
  <si>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</si>
  <si>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</si>
  <si>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</si>
  <si>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</si>
  <si>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</si>
  <si>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</si>
  <si>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</si>
  <si>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</si>
  <si>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</si>
  <si>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</si>
  <si>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</si>
  <si>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</si>
  <si>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</si>
  <si>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</si>
  <si>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</si>
  <si>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</si>
  <si>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</si>
  <si>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</si>
  <si>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</si>
  <si>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</si>
  <si>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</si>
  <si>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</si>
  <si>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</si>
  <si>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</si>
  <si>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</si>
  <si>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</si>
  <si>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</t>
  </si>
  <si>
    <t xml:space="preserve">6.начислено за август   </t>
  </si>
  <si>
    <t xml:space="preserve">6.начислено за сентябрь  </t>
  </si>
  <si>
    <t xml:space="preserve">6.начислено за декабрь </t>
  </si>
  <si>
    <t xml:space="preserve">6.начислено за ноябрь   </t>
  </si>
  <si>
    <t xml:space="preserve">6.начислено за октябрь  </t>
  </si>
  <si>
    <t xml:space="preserve">5.начислено за 4 квартал  </t>
  </si>
  <si>
    <t xml:space="preserve">коммунальным услугам жилого дома № 15 ул. Тружениц за 4 квартал  </t>
  </si>
  <si>
    <t xml:space="preserve">5.начислено за 3 квартал  </t>
  </si>
  <si>
    <t xml:space="preserve">коммунальным услугам жилого дома № 15 ул. Тружениц за 3 квартал </t>
  </si>
  <si>
    <t xml:space="preserve">5.начислено за 2 квартал </t>
  </si>
  <si>
    <t xml:space="preserve">коммунальным услугам жилого дома № 15 ул. Тружениц за 2 квартал  </t>
  </si>
  <si>
    <t xml:space="preserve">коммунальным услугам жилого дома № 15 ул. Тружениц за 1 квартал </t>
  </si>
  <si>
    <t xml:space="preserve">5.начислено за 1 квартал  </t>
  </si>
  <si>
    <t xml:space="preserve">коммунальным услугам жилого дома № 15  ул. Тружениц  за январь  </t>
  </si>
  <si>
    <t xml:space="preserve">5. Тариф </t>
  </si>
  <si>
    <t xml:space="preserve">коммунальным услугам жилого дома № 15 ул. Тружениц за февраль </t>
  </si>
  <si>
    <t xml:space="preserve">5. Тариф  </t>
  </si>
  <si>
    <t xml:space="preserve">коммунальным услугам жилого дома № 15 ул. Тружениц  за март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</si>
  <si>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</si>
  <si>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</si>
  <si>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</si>
  <si>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</si>
  <si>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</si>
  <si>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</si>
  <si>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</si>
  <si>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</si>
  <si>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</si>
  <si>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</si>
  <si>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</si>
  <si>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</si>
  <si>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</si>
  <si>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</si>
  <si>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</si>
  <si>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</si>
  <si>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</si>
  <si>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</si>
  <si>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</si>
  <si>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</si>
  <si>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</si>
  <si>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</si>
  <si>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</si>
  <si>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</si>
  <si>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</si>
  <si>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</si>
  <si>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</si>
  <si>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</si>
  <si>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</si>
  <si>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</si>
  <si>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</si>
  <si>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</si>
  <si>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</si>
  <si>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</si>
  <si>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</si>
  <si>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</si>
  <si>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</si>
  <si>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</si>
  <si>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</si>
  <si>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</si>
  <si>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</si>
  <si>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</si>
  <si>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</si>
  <si>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 xml:space="preserve">к. Прочие работы  </t>
  </si>
  <si>
    <t>г. Электрические сети (списывание показаний)(установка датчиков)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</si>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</sst>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38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78</v>
      </c>
      <c r="B4" s="3"/>
      <c r="C4" s="3"/>
      <c r="D4" s="3"/>
      <c r="E4" s="3"/>
      <c r="F4" s="3"/>
      <c r="G4" s="3"/>
      <c r="H4" s="3"/>
      <c r="I4" s="3"/>
      <c r="J4" s="4"/>
      <c r="K4" s="12"/>
    </row>
    <row r="5" spans="1:11" ht="15">
      <c r="A5" s="2" t="s">
        <v>79</v>
      </c>
      <c r="B5" s="3"/>
      <c r="C5" s="3"/>
      <c r="D5" s="3"/>
      <c r="E5" s="3"/>
      <c r="F5" s="3"/>
      <c r="G5" s="3"/>
      <c r="H5" s="3"/>
      <c r="I5" s="3"/>
      <c r="J5" s="4"/>
      <c r="K5" s="12">
        <v>12953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3154.3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70</v>
      </c>
    </row>
    <row r="8" spans="1:11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88572.744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94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Лист2!W11*3</f>
        <v>39081.777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Лист2!W12*3</f>
        <v>1987.209</v>
      </c>
    </row>
    <row r="12" spans="1:11" ht="15.75">
      <c r="A12" s="7" t="s">
        <v>49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Лист2!W13*3</f>
        <v>17884.881</v>
      </c>
    </row>
    <row r="13" spans="1:11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Лист2!W14*3</f>
        <v>9462.900000000001</v>
      </c>
    </row>
    <row r="14" spans="1:11" ht="15.75">
      <c r="A14" s="7" t="s">
        <v>51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Лист2!AI15+Лист2!AI16+Лист2!W15+Лист2!W16+Лист2!K16</f>
        <v>38890.924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107307.691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41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80</v>
      </c>
      <c r="B20" s="3"/>
      <c r="C20" s="3"/>
      <c r="D20" s="3"/>
      <c r="E20" s="3"/>
      <c r="F20" s="3"/>
      <c r="G20" s="3"/>
      <c r="H20" s="3"/>
      <c r="I20" s="3"/>
      <c r="J20" s="4"/>
      <c r="K20" s="12">
        <f>K5+K8-K15</f>
        <v>-5781.947</v>
      </c>
      <c r="L20" s="16"/>
    </row>
    <row r="21" spans="1:13" ht="15">
      <c r="A21" s="2" t="s">
        <v>81</v>
      </c>
      <c r="B21" s="3"/>
      <c r="C21" s="3"/>
      <c r="D21" s="3"/>
      <c r="E21" s="3"/>
      <c r="F21" s="3"/>
      <c r="G21" s="3"/>
      <c r="H21" s="3"/>
      <c r="I21" s="3"/>
      <c r="J21" s="4"/>
      <c r="K21" s="12"/>
      <c r="M21" s="16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3154.3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70</v>
      </c>
    </row>
    <row r="24" spans="1:11" ht="15">
      <c r="A24" s="2" t="s">
        <v>40</v>
      </c>
      <c r="B24" s="3"/>
      <c r="C24" s="3"/>
      <c r="D24" s="3"/>
      <c r="E24" s="3"/>
      <c r="F24" s="3"/>
      <c r="G24" s="3"/>
      <c r="H24" s="3"/>
      <c r="I24" s="3"/>
      <c r="J24" s="4"/>
      <c r="K24" s="15">
        <f>K8</f>
        <v>88572.744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94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39081.777</v>
      </c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1987.209</v>
      </c>
    </row>
    <row r="28" spans="1:11" ht="15.75">
      <c r="A28" s="7" t="s">
        <v>49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17884.881</v>
      </c>
    </row>
    <row r="29" spans="1:11" ht="15.75">
      <c r="A29" s="7" t="s">
        <v>50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9462.900000000001</v>
      </c>
    </row>
    <row r="30" spans="1:11" ht="15.75">
      <c r="A30" s="7" t="s">
        <v>51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Лист2!K41+Лист2!W40+Лист2!W41+Лист2!AI40+Лист2!AI41</f>
        <v>9229.924</v>
      </c>
    </row>
    <row r="31" spans="1:11" ht="15">
      <c r="A31" s="8" t="s">
        <v>11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77646.691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39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82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2" ht="15">
      <c r="A37" s="2" t="s">
        <v>83</v>
      </c>
      <c r="B37" s="3"/>
      <c r="C37" s="3"/>
      <c r="D37" s="3"/>
      <c r="E37" s="3"/>
      <c r="F37" s="3"/>
      <c r="G37" s="3"/>
      <c r="H37" s="3"/>
      <c r="I37" s="3"/>
      <c r="J37" s="4"/>
      <c r="K37" s="12">
        <f>K20+K24-K31</f>
        <v>5144.106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3154.3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70</v>
      </c>
    </row>
    <row r="40" spans="1:11" ht="15">
      <c r="A40" s="2" t="s">
        <v>38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88572.744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94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39081.777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1987.209</v>
      </c>
    </row>
    <row r="44" spans="1:11" ht="15.75">
      <c r="A44" s="7" t="s">
        <v>49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17884.881</v>
      </c>
    </row>
    <row r="45" spans="1:13" ht="15.75">
      <c r="A45" s="7" t="s">
        <v>50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9462.900000000001</v>
      </c>
      <c r="M45" s="16"/>
    </row>
    <row r="46" spans="1:13" ht="15.75">
      <c r="A46" s="7" t="s">
        <v>51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Лист2!AI67+Лист2!W66+Лист2!W67+Лист2!K66+Лист2!K67</f>
        <v>13018.923999999999</v>
      </c>
      <c r="M46" s="16"/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81435.691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37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84</v>
      </c>
      <c r="B52" s="3"/>
      <c r="C52" s="3"/>
      <c r="D52" s="3"/>
      <c r="E52" s="3"/>
      <c r="F52" s="3"/>
      <c r="G52" s="3"/>
      <c r="H52" s="3"/>
      <c r="I52" s="3"/>
      <c r="J52" s="4"/>
      <c r="K52" s="15"/>
      <c r="L52" s="16"/>
    </row>
    <row r="53" spans="1:11" ht="15">
      <c r="A53" s="2" t="s">
        <v>85</v>
      </c>
      <c r="B53" s="3"/>
      <c r="C53" s="3"/>
      <c r="D53" s="3"/>
      <c r="E53" s="3"/>
      <c r="F53" s="3"/>
      <c r="G53" s="3"/>
      <c r="H53" s="3"/>
      <c r="I53" s="3"/>
      <c r="J53" s="4"/>
      <c r="K53" s="12">
        <f>K37+K40-K47</f>
        <v>12281.159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3154.3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70</v>
      </c>
    </row>
    <row r="56" spans="1:11" ht="15">
      <c r="A56" s="2" t="s">
        <v>36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Лист2!K86*3</f>
        <v>88572.744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94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39081.777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1987.209</v>
      </c>
    </row>
    <row r="60" spans="1:11" ht="15.75">
      <c r="A60" s="7" t="s">
        <v>49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17884.881</v>
      </c>
    </row>
    <row r="61" spans="1:11" ht="15.75">
      <c r="A61" s="7" t="s">
        <v>50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9462.900000000001</v>
      </c>
    </row>
    <row r="62" spans="1:11" ht="15.75">
      <c r="A62" s="7" t="s">
        <v>51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Лист2!K93+Лист2!W93+Лист2!AI93</f>
        <v>5416</v>
      </c>
    </row>
    <row r="63" spans="1:11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73832.767</v>
      </c>
    </row>
    <row r="65" spans="1:12" ht="15">
      <c r="A65" s="2" t="s">
        <v>86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12953</v>
      </c>
      <c r="L65" s="16"/>
    </row>
    <row r="66" spans="1:11" ht="15">
      <c r="A66" s="21" t="s">
        <v>87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354290.976</v>
      </c>
    </row>
    <row r="67" spans="1:11" ht="15">
      <c r="A67" s="22" t="s">
        <v>88</v>
      </c>
      <c r="B67" s="23"/>
      <c r="C67" s="23"/>
      <c r="D67" s="23"/>
      <c r="E67" s="23"/>
      <c r="F67" s="23"/>
      <c r="G67" s="23"/>
      <c r="H67" s="23"/>
      <c r="I67" s="23"/>
      <c r="J67" s="10"/>
      <c r="K67" s="15">
        <f>K63+K47+K31+K15</f>
        <v>340222.84</v>
      </c>
    </row>
    <row r="68" spans="1:11" ht="15">
      <c r="A68" s="2" t="s">
        <v>89</v>
      </c>
      <c r="B68" s="3"/>
      <c r="C68" s="3"/>
      <c r="D68" s="3"/>
      <c r="E68" s="3"/>
      <c r="F68" s="3"/>
      <c r="G68" s="3"/>
      <c r="H68" s="3"/>
      <c r="I68" s="3"/>
      <c r="J68" s="4"/>
      <c r="K68" s="15" t="s">
        <v>20</v>
      </c>
    </row>
    <row r="69" spans="1:11" ht="15">
      <c r="A69" s="2" t="s">
        <v>90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27021.136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G102">
      <selection activeCell="W42" sqref="W42"/>
    </sheetView>
  </sheetViews>
  <sheetFormatPr defaultColWidth="9.00390625" defaultRowHeight="12.75"/>
  <cols>
    <col min="10" max="10" width="18.125" style="0" customWidth="1"/>
    <col min="22" max="22" width="8.7539062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44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48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2" t="s">
        <v>20</v>
      </c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2" t="s">
        <v>20</v>
      </c>
      <c r="X4" s="16"/>
      <c r="Y4" s="2" t="s">
        <v>74</v>
      </c>
      <c r="Z4" s="3"/>
      <c r="AA4" s="3"/>
      <c r="AB4" s="3"/>
      <c r="AC4" s="3"/>
      <c r="AD4" s="3"/>
      <c r="AE4" s="3"/>
      <c r="AF4" s="3"/>
      <c r="AG4" s="3"/>
      <c r="AH4" s="4"/>
      <c r="AI4" s="12">
        <f>W5+W9-W27</f>
        <v>-10728.144</v>
      </c>
    </row>
    <row r="5" spans="1:35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2">
        <v>12953</v>
      </c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18971.659</v>
      </c>
      <c r="Y5" s="2" t="s">
        <v>75</v>
      </c>
      <c r="Z5" s="3"/>
      <c r="AA5" s="3"/>
      <c r="AB5" s="3"/>
      <c r="AC5" s="3"/>
      <c r="AD5" s="3"/>
      <c r="AE5" s="3"/>
      <c r="AF5" s="3"/>
      <c r="AG5" s="3"/>
      <c r="AH5" s="4"/>
      <c r="AI5" s="12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3154.3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3154.3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3154.3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70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70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70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4">
        <v>9.36</v>
      </c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9.36</v>
      </c>
      <c r="Y8" s="2" t="s">
        <v>47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9.36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29524.248</v>
      </c>
      <c r="L9" t="s">
        <v>20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29524.248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29524.248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13027.259</v>
      </c>
      <c r="L11" t="s">
        <v>20</v>
      </c>
      <c r="M11" s="7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13027.259</v>
      </c>
      <c r="Y11" s="7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13027.259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662.403</v>
      </c>
      <c r="L12" t="s">
        <v>20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662.403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662.403</v>
      </c>
    </row>
    <row r="13" spans="1:35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K6*1.89</f>
        <v>5961.627</v>
      </c>
      <c r="L13" t="s">
        <v>20</v>
      </c>
      <c r="M13" s="7" t="s">
        <v>49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5961.627</v>
      </c>
      <c r="Y13" s="7" t="s">
        <v>49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5961.627</v>
      </c>
    </row>
    <row r="14" spans="1:35" ht="15.75">
      <c r="A14" s="7" t="s">
        <v>50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3154.3</v>
      </c>
      <c r="L14" t="s">
        <v>20</v>
      </c>
      <c r="M14" s="7" t="s">
        <v>50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3154.3</v>
      </c>
      <c r="Y14" s="7" t="s">
        <v>50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3154.3</v>
      </c>
    </row>
    <row r="15" spans="1:35" ht="15.75">
      <c r="A15" s="7" t="s">
        <v>76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76</v>
      </c>
      <c r="N15" s="3"/>
      <c r="O15" s="3"/>
      <c r="P15" s="3"/>
      <c r="Q15" s="3"/>
      <c r="R15" s="3"/>
      <c r="S15" s="3"/>
      <c r="T15" s="3"/>
      <c r="U15" s="3"/>
      <c r="V15" s="4"/>
      <c r="W15" s="15">
        <f>W6*0.34</f>
        <v>1072.4620000000002</v>
      </c>
      <c r="Y15" s="7" t="s">
        <v>76</v>
      </c>
      <c r="Z15" s="3"/>
      <c r="AA15" s="3"/>
      <c r="AB15" s="3"/>
      <c r="AC15" s="3"/>
      <c r="AD15" s="3"/>
      <c r="AE15" s="3"/>
      <c r="AF15" s="3"/>
      <c r="AG15" s="3"/>
      <c r="AH15" s="4"/>
      <c r="AI15" s="15">
        <f>AI6*0.34</f>
        <v>1072.4620000000002</v>
      </c>
    </row>
    <row r="16" spans="1:35" ht="15.75">
      <c r="A16" s="7" t="s">
        <v>77</v>
      </c>
      <c r="B16" s="6"/>
      <c r="C16" s="6"/>
      <c r="D16" s="6"/>
      <c r="E16" s="6"/>
      <c r="F16" s="6"/>
      <c r="G16" s="6"/>
      <c r="H16" s="6"/>
      <c r="I16" s="3"/>
      <c r="J16" s="4"/>
      <c r="K16" s="14">
        <f>K20</f>
        <v>700</v>
      </c>
      <c r="M16" s="7" t="s">
        <v>77</v>
      </c>
      <c r="N16" s="6"/>
      <c r="O16" s="6"/>
      <c r="P16" s="6"/>
      <c r="Q16" s="6"/>
      <c r="R16" s="6"/>
      <c r="S16" s="6"/>
      <c r="T16" s="6"/>
      <c r="U16" s="3"/>
      <c r="V16" s="4"/>
      <c r="W16" s="14">
        <f>W20</f>
        <v>35346</v>
      </c>
      <c r="Y16" s="7" t="s">
        <v>77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AI20</f>
        <v>700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91</v>
      </c>
      <c r="B20" s="3"/>
      <c r="C20" s="3"/>
      <c r="D20" s="3"/>
      <c r="E20" s="3"/>
      <c r="F20" s="3"/>
      <c r="G20" s="3"/>
      <c r="H20" s="3"/>
      <c r="I20" s="3"/>
      <c r="J20" s="4"/>
      <c r="K20" s="5">
        <v>700</v>
      </c>
      <c r="M20" s="2" t="s">
        <v>93</v>
      </c>
      <c r="N20" s="3"/>
      <c r="O20" s="3"/>
      <c r="P20" s="3"/>
      <c r="Q20" s="3"/>
      <c r="R20" s="3"/>
      <c r="S20" s="3"/>
      <c r="T20" s="3"/>
      <c r="U20" s="3"/>
      <c r="V20" s="4"/>
      <c r="W20" s="5">
        <f>33200+2146</f>
        <v>35346</v>
      </c>
      <c r="Y20" s="2" t="s">
        <v>91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700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92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92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92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23505.589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59224.051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24578.051</v>
      </c>
    </row>
    <row r="28" spans="1:33" ht="15.75">
      <c r="A28" s="1"/>
      <c r="B28" s="1"/>
      <c r="C28" s="1"/>
      <c r="D28" s="1"/>
      <c r="E28" s="1"/>
      <c r="F28" s="24" t="s">
        <v>28</v>
      </c>
      <c r="G28" s="1"/>
      <c r="H28" s="1"/>
      <c r="I28" s="1"/>
      <c r="M28" s="1"/>
      <c r="N28" s="1"/>
      <c r="O28" s="1"/>
      <c r="P28" s="1"/>
      <c r="Q28" s="1"/>
      <c r="R28" s="24" t="s">
        <v>26</v>
      </c>
      <c r="S28" s="1"/>
      <c r="T28" s="1"/>
      <c r="U28" s="1"/>
      <c r="Y28" s="1"/>
      <c r="Z28" s="1"/>
      <c r="AA28" s="1"/>
      <c r="AB28" s="1"/>
      <c r="AC28" s="1"/>
      <c r="AD28" s="24" t="s">
        <v>24</v>
      </c>
      <c r="AE28" s="1"/>
      <c r="AF28" s="1"/>
      <c r="AG28" s="1"/>
    </row>
    <row r="29" spans="1:36" ht="15">
      <c r="A29" s="2" t="s">
        <v>56</v>
      </c>
      <c r="B29" s="3"/>
      <c r="C29" s="3"/>
      <c r="D29" s="3"/>
      <c r="E29" s="3"/>
      <c r="F29" s="3"/>
      <c r="G29" s="3"/>
      <c r="H29" s="3"/>
      <c r="I29" s="3"/>
      <c r="J29" s="4"/>
      <c r="K29" s="12">
        <f>AI9+AI4-AI27</f>
        <v>-5781.947</v>
      </c>
      <c r="M29" s="2" t="s">
        <v>58</v>
      </c>
      <c r="N29" s="3"/>
      <c r="O29" s="3"/>
      <c r="P29" s="3"/>
      <c r="Q29" s="3"/>
      <c r="R29" s="3"/>
      <c r="S29" s="3"/>
      <c r="T29" s="3"/>
      <c r="U29" s="3"/>
      <c r="V29" s="4"/>
      <c r="W29" s="12"/>
      <c r="X29" s="16"/>
      <c r="Y29" s="2" t="s">
        <v>72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20</v>
      </c>
      <c r="AJ29" s="16"/>
    </row>
    <row r="30" spans="1:35" ht="15">
      <c r="A30" s="2" t="s">
        <v>57</v>
      </c>
      <c r="B30" s="3"/>
      <c r="C30" s="3"/>
      <c r="D30" s="3"/>
      <c r="E30" s="3"/>
      <c r="F30" s="3"/>
      <c r="G30" s="3"/>
      <c r="H30" s="3"/>
      <c r="I30" s="3"/>
      <c r="J30" s="4"/>
      <c r="K30" s="12"/>
      <c r="M30" s="2" t="s">
        <v>59</v>
      </c>
      <c r="N30" s="3"/>
      <c r="O30" s="3"/>
      <c r="P30" s="3"/>
      <c r="Q30" s="3"/>
      <c r="R30" s="3"/>
      <c r="S30" s="3"/>
      <c r="T30" s="3"/>
      <c r="U30" s="3"/>
      <c r="V30" s="4"/>
      <c r="W30" s="12">
        <f>K34+K29-K52</f>
        <v>236.71199999999953</v>
      </c>
      <c r="Y30" s="2" t="s">
        <v>73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802.9089999999997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3154.3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3154.3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3154.3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70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70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70</v>
      </c>
    </row>
    <row r="33" spans="1:35" ht="15">
      <c r="A33" s="2" t="s">
        <v>45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9.36</v>
      </c>
      <c r="M33" s="2" t="s">
        <v>47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9.36</v>
      </c>
      <c r="Y33" s="2" t="s">
        <v>47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9.36</v>
      </c>
    </row>
    <row r="34" spans="1:35" ht="15">
      <c r="A34" s="2" t="s">
        <v>29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29524.248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29524.248</v>
      </c>
      <c r="Y34" s="2" t="s">
        <v>25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29524.248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94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13027.259</v>
      </c>
      <c r="M36" s="7" t="s">
        <v>94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13027.259</v>
      </c>
      <c r="Y36" s="7" t="s">
        <v>94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13027.259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662.403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662.403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662.403</v>
      </c>
    </row>
    <row r="38" spans="1:35" ht="15.75">
      <c r="A38" s="7" t="s">
        <v>49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5961.627</v>
      </c>
      <c r="M38" s="7" t="s">
        <v>49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5961.627</v>
      </c>
      <c r="Y38" s="7" t="s">
        <v>49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5961.627</v>
      </c>
    </row>
    <row r="39" spans="1:35" ht="15.75">
      <c r="A39" s="7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3154.3</v>
      </c>
      <c r="M39" s="7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3154.3</v>
      </c>
      <c r="Y39" s="7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3154.3</v>
      </c>
    </row>
    <row r="40" spans="1:35" ht="15.75">
      <c r="A40" s="7" t="s">
        <v>76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76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1072.4620000000002</v>
      </c>
      <c r="Y40" s="7" t="s">
        <v>76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1072.4620000000002</v>
      </c>
    </row>
    <row r="41" spans="1:35" ht="15.75">
      <c r="A41" s="7" t="s">
        <v>77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</f>
        <v>700</v>
      </c>
      <c r="M41" s="7" t="s">
        <v>77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W45+W46</f>
        <v>5080</v>
      </c>
      <c r="Y41" s="7" t="s">
        <v>77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AI45</f>
        <v>1305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6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  <c r="AJ43" s="17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91</v>
      </c>
      <c r="B45" s="3"/>
      <c r="C45" s="3"/>
      <c r="D45" s="3"/>
      <c r="E45" s="3"/>
      <c r="F45" s="3"/>
      <c r="G45" s="3"/>
      <c r="H45" s="3"/>
      <c r="I45" s="3"/>
      <c r="J45" s="4"/>
      <c r="K45" s="5">
        <v>700</v>
      </c>
      <c r="M45" s="2" t="s">
        <v>91</v>
      </c>
      <c r="N45" s="3"/>
      <c r="O45" s="3"/>
      <c r="P45" s="3"/>
      <c r="Q45" s="3"/>
      <c r="R45" s="3"/>
      <c r="S45" s="3"/>
      <c r="T45" s="3"/>
      <c r="U45" s="3"/>
      <c r="V45" s="4"/>
      <c r="W45" s="5">
        <v>700</v>
      </c>
      <c r="Y45" s="2" t="s">
        <v>91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f>700+605</f>
        <v>1305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>
        <v>4380</v>
      </c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92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92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92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23505.589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28958.051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25183.051</v>
      </c>
    </row>
    <row r="54" spans="5:30" ht="12.75">
      <c r="E54" s="18" t="s">
        <v>14</v>
      </c>
      <c r="R54" s="19" t="s">
        <v>15</v>
      </c>
      <c r="AD54" s="19" t="s">
        <v>16</v>
      </c>
    </row>
    <row r="55" spans="1:36" ht="1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"/>
      <c r="K55" s="15"/>
      <c r="L55" s="16"/>
      <c r="M55" s="2" t="s">
        <v>62</v>
      </c>
      <c r="N55" s="3"/>
      <c r="O55" s="3"/>
      <c r="P55" s="3"/>
      <c r="Q55" s="3"/>
      <c r="R55" s="3"/>
      <c r="S55" s="3"/>
      <c r="T55" s="3"/>
      <c r="U55" s="3"/>
      <c r="V55" s="4"/>
      <c r="W55" s="20"/>
      <c r="Y55" s="2" t="s">
        <v>70</v>
      </c>
      <c r="Z55" s="3"/>
      <c r="AA55" s="3"/>
      <c r="AB55" s="3"/>
      <c r="AC55" s="3"/>
      <c r="AD55" s="3"/>
      <c r="AE55" s="3"/>
      <c r="AF55" s="3"/>
      <c r="AG55" s="3"/>
      <c r="AH55" s="4"/>
      <c r="AI55" s="15"/>
      <c r="AJ55" s="16"/>
    </row>
    <row r="56" spans="1:35" ht="15">
      <c r="A56" s="2" t="s">
        <v>61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5144.106</v>
      </c>
      <c r="M56" s="2" t="s">
        <v>63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8880.303</v>
      </c>
      <c r="X56" s="17" t="s">
        <v>20</v>
      </c>
      <c r="Y56" s="2" t="s">
        <v>71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13826.5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3154.3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3154.3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3154.3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70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70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70</v>
      </c>
    </row>
    <row r="59" spans="1:35" ht="15">
      <c r="A59" s="2" t="s">
        <v>47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9.36</v>
      </c>
      <c r="M59" s="2" t="s">
        <v>45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47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29524.248</v>
      </c>
      <c r="M60" s="2" t="s">
        <v>31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29524.248</v>
      </c>
      <c r="Y60" s="2" t="s">
        <v>32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29524.248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94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13027.259</v>
      </c>
      <c r="M62" s="7" t="s">
        <v>94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13027.259</v>
      </c>
      <c r="Y62" s="7" t="s">
        <v>94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13027.259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662.403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662.403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662.403</v>
      </c>
    </row>
    <row r="64" spans="1:35" ht="15.75">
      <c r="A64" s="7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5961.627</v>
      </c>
      <c r="M64" s="7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5961.627</v>
      </c>
      <c r="Y64" s="7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5961.627</v>
      </c>
    </row>
    <row r="65" spans="1:35" ht="15.75">
      <c r="A65" s="7" t="s">
        <v>50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3154.3</v>
      </c>
      <c r="M65" s="7" t="s">
        <v>50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3154.3</v>
      </c>
      <c r="Y65" s="7" t="s">
        <v>50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3154.3</v>
      </c>
    </row>
    <row r="66" spans="1:35" ht="15.75">
      <c r="A66" s="7" t="s">
        <v>76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1072.4620000000002</v>
      </c>
      <c r="M66" s="7" t="s">
        <v>76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1072.4620000000002</v>
      </c>
      <c r="Y66" s="7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77</v>
      </c>
      <c r="B67" s="6"/>
      <c r="C67" s="6"/>
      <c r="D67" s="6"/>
      <c r="E67" s="6"/>
      <c r="F67" s="6"/>
      <c r="G67" s="6"/>
      <c r="H67" s="6"/>
      <c r="I67" s="3"/>
      <c r="J67" s="4"/>
      <c r="K67" s="15">
        <f>K71</f>
        <v>1910</v>
      </c>
      <c r="M67" s="7" t="s">
        <v>77</v>
      </c>
      <c r="N67" s="6"/>
      <c r="O67" s="6"/>
      <c r="P67" s="6"/>
      <c r="Q67" s="6"/>
      <c r="R67" s="6"/>
      <c r="S67" s="6"/>
      <c r="T67" s="6"/>
      <c r="U67" s="3"/>
      <c r="V67" s="4"/>
      <c r="W67" s="14">
        <f>W71</f>
        <v>700</v>
      </c>
      <c r="Y67" s="7" t="s">
        <v>77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AI68+AI71+AI72</f>
        <v>8264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 t="s">
        <v>20</v>
      </c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>
        <v>2615</v>
      </c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91</v>
      </c>
      <c r="B71" s="3"/>
      <c r="C71" s="3"/>
      <c r="D71" s="3"/>
      <c r="E71" s="3"/>
      <c r="F71" s="3"/>
      <c r="G71" s="3"/>
      <c r="H71" s="3"/>
      <c r="I71" s="3"/>
      <c r="J71" s="4"/>
      <c r="K71" s="5">
        <f>1305+605</f>
        <v>1910</v>
      </c>
      <c r="M71" s="2" t="s">
        <v>91</v>
      </c>
      <c r="N71" s="3"/>
      <c r="O71" s="3"/>
      <c r="P71" s="3"/>
      <c r="Q71" s="3"/>
      <c r="R71" s="3"/>
      <c r="S71" s="3"/>
      <c r="T71" s="3"/>
      <c r="U71" s="3"/>
      <c r="V71" s="4"/>
      <c r="W71" s="5">
        <v>700</v>
      </c>
      <c r="Y71" s="2" t="s">
        <v>91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f>1305+1278</f>
        <v>2583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>
        <v>3066</v>
      </c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6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  <c r="AJ75" s="17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92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92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92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25788.051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24578.051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31069.589</v>
      </c>
    </row>
    <row r="80" spans="5:30" ht="12.75">
      <c r="E80" s="18" t="s">
        <v>17</v>
      </c>
      <c r="R80" s="19" t="s">
        <v>18</v>
      </c>
      <c r="AD80" s="19" t="s">
        <v>19</v>
      </c>
    </row>
    <row r="81" spans="1:36" ht="15">
      <c r="A81" s="2" t="s">
        <v>64</v>
      </c>
      <c r="B81" s="3"/>
      <c r="C81" s="3"/>
      <c r="D81" s="3"/>
      <c r="E81" s="3"/>
      <c r="F81" s="3"/>
      <c r="G81" s="3"/>
      <c r="H81" s="3"/>
      <c r="I81" s="3"/>
      <c r="J81" s="4"/>
      <c r="K81" s="15"/>
      <c r="L81" s="16"/>
      <c r="M81" s="2" t="s">
        <v>66</v>
      </c>
      <c r="N81" s="3"/>
      <c r="O81" s="3"/>
      <c r="P81" s="3"/>
      <c r="Q81" s="3"/>
      <c r="R81" s="3"/>
      <c r="S81" s="3"/>
      <c r="T81" s="3"/>
      <c r="U81" s="3"/>
      <c r="V81" s="4"/>
      <c r="W81" s="15"/>
      <c r="X81" s="17"/>
      <c r="Y81" s="2" t="s">
        <v>68</v>
      </c>
      <c r="Z81" s="3"/>
      <c r="AA81" s="3"/>
      <c r="AB81" s="3"/>
      <c r="AC81" s="3"/>
      <c r="AD81" s="3"/>
      <c r="AE81" s="3"/>
      <c r="AF81" s="3"/>
      <c r="AG81" s="3"/>
      <c r="AH81" s="4"/>
      <c r="AI81" s="15"/>
      <c r="AJ81" s="17"/>
    </row>
    <row r="82" spans="1:35" ht="15">
      <c r="A82" s="2" t="s">
        <v>65</v>
      </c>
      <c r="B82" s="3"/>
      <c r="C82" s="3"/>
      <c r="D82" s="3"/>
      <c r="E82" s="3"/>
      <c r="F82" s="3"/>
      <c r="G82" s="3"/>
      <c r="H82" s="3"/>
      <c r="I82" s="3"/>
      <c r="J82" s="4"/>
      <c r="K82" s="12">
        <f>AI56+AI60-AI78</f>
        <v>12281.159</v>
      </c>
      <c r="M82" s="2" t="s">
        <v>67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16312.818</v>
      </c>
      <c r="Y82" s="2" t="s">
        <v>69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21726.477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3154.3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3154.3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3154.3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70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70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70</v>
      </c>
    </row>
    <row r="85" spans="1:35" ht="15">
      <c r="A85" s="2" t="s">
        <v>47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47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47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35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29524.248</v>
      </c>
      <c r="M86" s="2" t="s">
        <v>34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29524.248</v>
      </c>
      <c r="Y86" s="2" t="s">
        <v>33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29524.248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94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13027.259</v>
      </c>
      <c r="M88" s="7" t="s">
        <v>94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13027.259</v>
      </c>
      <c r="Y88" s="7" t="s">
        <v>94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13027.259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662.403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662.403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662.403</v>
      </c>
    </row>
    <row r="90" spans="1:35" ht="15.75">
      <c r="A90" s="7" t="s">
        <v>49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5961.627</v>
      </c>
      <c r="M90" s="7" t="s">
        <v>49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5961.627</v>
      </c>
      <c r="Y90" s="7" t="s">
        <v>49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5961.627</v>
      </c>
    </row>
    <row r="91" spans="1:35" ht="15.75">
      <c r="A91" s="7" t="s">
        <v>50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3154.3</v>
      </c>
      <c r="M91" s="7" t="s">
        <v>50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3154.3</v>
      </c>
      <c r="Y91" s="7" t="s">
        <v>50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3154.3</v>
      </c>
    </row>
    <row r="92" spans="1:35" ht="15.75">
      <c r="A92" s="7" t="s">
        <v>76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76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76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v>0</v>
      </c>
    </row>
    <row r="93" spans="1:35" ht="15.75">
      <c r="A93" s="7" t="s">
        <v>77</v>
      </c>
      <c r="B93" s="6"/>
      <c r="C93" s="6"/>
      <c r="D93" s="6"/>
      <c r="E93" s="6"/>
      <c r="F93" s="6"/>
      <c r="G93" s="6"/>
      <c r="H93" s="6"/>
      <c r="I93" s="3"/>
      <c r="J93" s="4"/>
      <c r="K93" s="14">
        <f>K94+K97</f>
        <v>2687</v>
      </c>
      <c r="M93" s="7" t="s">
        <v>77</v>
      </c>
      <c r="N93" s="6"/>
      <c r="O93" s="6"/>
      <c r="P93" s="6"/>
      <c r="Q93" s="6"/>
      <c r="R93" s="6"/>
      <c r="S93" s="6"/>
      <c r="T93" s="6"/>
      <c r="U93" s="3"/>
      <c r="V93" s="4"/>
      <c r="W93" s="14">
        <f>W97</f>
        <v>1305</v>
      </c>
      <c r="Y93" s="7" t="s">
        <v>77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AI97</f>
        <v>1424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>
        <v>1194</v>
      </c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>
        <f>700+793</f>
        <v>1493</v>
      </c>
      <c r="M97" s="2" t="s">
        <v>91</v>
      </c>
      <c r="N97" s="3"/>
      <c r="O97" s="3"/>
      <c r="P97" s="3"/>
      <c r="Q97" s="3"/>
      <c r="R97" s="3"/>
      <c r="S97" s="3"/>
      <c r="T97" s="3"/>
      <c r="U97" s="3"/>
      <c r="V97" s="4"/>
      <c r="W97" s="5">
        <f>700+605</f>
        <v>1305</v>
      </c>
      <c r="Y97" s="2" t="s">
        <v>91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f>1062+362</f>
        <v>1424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92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92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92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25492.589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24110.589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24229.589</v>
      </c>
    </row>
    <row r="106" ht="12.75">
      <c r="AI106" s="17" t="s">
        <v>20</v>
      </c>
    </row>
    <row r="107" ht="12.75">
      <c r="AI107" s="25">
        <f>AI82+AI86-AI104</f>
        <v>27021.136</v>
      </c>
    </row>
    <row r="108" spans="11:22" ht="15">
      <c r="K108" t="s">
        <v>95</v>
      </c>
      <c r="L108" t="s">
        <v>96</v>
      </c>
      <c r="M108" s="26" t="s">
        <v>97</v>
      </c>
      <c r="N108" t="s">
        <v>28</v>
      </c>
      <c r="O108" t="s">
        <v>26</v>
      </c>
      <c r="P108" t="s">
        <v>24</v>
      </c>
      <c r="Q108" t="s">
        <v>14</v>
      </c>
      <c r="R108" t="s">
        <v>15</v>
      </c>
      <c r="S108" t="s">
        <v>16</v>
      </c>
      <c r="T108" t="s">
        <v>98</v>
      </c>
      <c r="U108" t="s">
        <v>18</v>
      </c>
      <c r="V108" t="s">
        <v>19</v>
      </c>
    </row>
    <row r="109" spans="1:22" ht="15">
      <c r="A109" s="2" t="s">
        <v>99</v>
      </c>
      <c r="B109" s="3"/>
      <c r="C109" s="3"/>
      <c r="D109" s="3"/>
      <c r="E109" s="3"/>
      <c r="F109" s="3"/>
      <c r="G109" s="3"/>
      <c r="H109" s="3"/>
      <c r="I109" s="3"/>
      <c r="J109" s="4"/>
      <c r="K109" s="15"/>
      <c r="L109" s="27"/>
      <c r="M109" s="27">
        <f>AI4</f>
        <v>-10728.144</v>
      </c>
      <c r="N109" s="27">
        <f>K29</f>
        <v>-5781.947</v>
      </c>
      <c r="O109" s="27"/>
      <c r="P109" s="27"/>
      <c r="Q109" s="27"/>
      <c r="R109" s="27"/>
      <c r="S109" s="27"/>
      <c r="T109" s="27"/>
      <c r="U109" s="27"/>
      <c r="V109" s="27"/>
    </row>
    <row r="110" spans="1:22" ht="15">
      <c r="A110" s="2" t="s">
        <v>100</v>
      </c>
      <c r="B110" s="3"/>
      <c r="C110" s="3"/>
      <c r="D110" s="3"/>
      <c r="E110" s="3"/>
      <c r="F110" s="3"/>
      <c r="G110" s="3"/>
      <c r="H110" s="3"/>
      <c r="I110" s="3"/>
      <c r="J110" s="4"/>
      <c r="K110" s="15">
        <f>K5</f>
        <v>12953</v>
      </c>
      <c r="L110" s="27">
        <f>W5</f>
        <v>18971.659</v>
      </c>
      <c r="M110" s="27" t="s">
        <v>20</v>
      </c>
      <c r="N110" s="27" t="s">
        <v>20</v>
      </c>
      <c r="O110" s="27">
        <f>W30</f>
        <v>236.71199999999953</v>
      </c>
      <c r="P110" s="27">
        <f>AI30</f>
        <v>802.9089999999997</v>
      </c>
      <c r="Q110" s="27">
        <f>K56</f>
        <v>5144.106</v>
      </c>
      <c r="R110" s="27">
        <f>W56</f>
        <v>8880.303</v>
      </c>
      <c r="S110" s="27">
        <f>AI56</f>
        <v>13826.5</v>
      </c>
      <c r="T110" s="27">
        <f>K82</f>
        <v>12281.159</v>
      </c>
      <c r="U110" s="27">
        <f>W82</f>
        <v>16312.818</v>
      </c>
      <c r="V110" s="27">
        <f>AI82</f>
        <v>21726.477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8">
        <f aca="true" t="shared" si="0" ref="K111:K132">K6</f>
        <v>3154.3</v>
      </c>
      <c r="L111" s="20">
        <f aca="true" t="shared" si="1" ref="L111:L132">W6</f>
        <v>3154.3</v>
      </c>
      <c r="M111" s="20">
        <f aca="true" t="shared" si="2" ref="M111:M132">AI6</f>
        <v>3154.3</v>
      </c>
      <c r="N111" s="20">
        <f aca="true" t="shared" si="3" ref="N111:N132">K31</f>
        <v>3154.3</v>
      </c>
      <c r="O111" s="20">
        <f aca="true" t="shared" si="4" ref="O111:O132">W31</f>
        <v>3154.3</v>
      </c>
      <c r="P111" s="20">
        <f aca="true" t="shared" si="5" ref="P111:P132">AI31</f>
        <v>3154.3</v>
      </c>
      <c r="Q111" s="20">
        <f aca="true" t="shared" si="6" ref="Q111:Q132">K57</f>
        <v>3154.3</v>
      </c>
      <c r="R111" s="20">
        <f aca="true" t="shared" si="7" ref="R111:R132">W57</f>
        <v>3154.3</v>
      </c>
      <c r="S111" s="20">
        <f aca="true" t="shared" si="8" ref="S111:S132">AI57</f>
        <v>3154.3</v>
      </c>
      <c r="T111" s="20">
        <f aca="true" t="shared" si="9" ref="T111:T132">K83</f>
        <v>3154.3</v>
      </c>
      <c r="U111" s="20">
        <f aca="true" t="shared" si="10" ref="U111:U132">W83</f>
        <v>3154.3</v>
      </c>
      <c r="V111" s="20">
        <f aca="true" t="shared" si="11" ref="V111:V132">AI83</f>
        <v>3154.3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9">
        <f t="shared" si="0"/>
        <v>70</v>
      </c>
      <c r="L112" s="27">
        <f t="shared" si="1"/>
        <v>70</v>
      </c>
      <c r="M112" s="27">
        <f t="shared" si="2"/>
        <v>70</v>
      </c>
      <c r="N112" s="27">
        <f t="shared" si="3"/>
        <v>70</v>
      </c>
      <c r="O112" s="27">
        <f t="shared" si="4"/>
        <v>70</v>
      </c>
      <c r="P112" s="27">
        <f t="shared" si="5"/>
        <v>70</v>
      </c>
      <c r="Q112" s="27">
        <f t="shared" si="6"/>
        <v>70</v>
      </c>
      <c r="R112" s="27">
        <f t="shared" si="7"/>
        <v>70</v>
      </c>
      <c r="S112" s="27">
        <f t="shared" si="8"/>
        <v>70</v>
      </c>
      <c r="T112" s="27">
        <f t="shared" si="9"/>
        <v>70</v>
      </c>
      <c r="U112" s="27">
        <f t="shared" si="10"/>
        <v>70</v>
      </c>
      <c r="V112" s="27">
        <f t="shared" si="11"/>
        <v>70</v>
      </c>
    </row>
    <row r="113" spans="1:22" ht="15">
      <c r="A113" s="2" t="s">
        <v>47</v>
      </c>
      <c r="B113" s="3"/>
      <c r="C113" s="3"/>
      <c r="D113" s="3"/>
      <c r="E113" s="3"/>
      <c r="F113" s="3"/>
      <c r="G113" s="3"/>
      <c r="H113" s="3"/>
      <c r="I113" s="3"/>
      <c r="J113" s="4"/>
      <c r="K113" s="30">
        <f t="shared" si="0"/>
        <v>9.36</v>
      </c>
      <c r="L113" s="31">
        <f t="shared" si="1"/>
        <v>9.36</v>
      </c>
      <c r="M113" s="31">
        <f t="shared" si="2"/>
        <v>9.36</v>
      </c>
      <c r="N113" s="31">
        <f t="shared" si="3"/>
        <v>9.36</v>
      </c>
      <c r="O113" s="31">
        <f t="shared" si="4"/>
        <v>9.36</v>
      </c>
      <c r="P113" s="31">
        <f t="shared" si="5"/>
        <v>9.36</v>
      </c>
      <c r="Q113" s="31">
        <f t="shared" si="6"/>
        <v>9.36</v>
      </c>
      <c r="R113" s="31">
        <f t="shared" si="7"/>
        <v>9.36</v>
      </c>
      <c r="S113" s="31">
        <f t="shared" si="8"/>
        <v>9.36</v>
      </c>
      <c r="T113" s="31">
        <f t="shared" si="9"/>
        <v>9.36</v>
      </c>
      <c r="U113" s="31">
        <f t="shared" si="10"/>
        <v>9.36</v>
      </c>
      <c r="V113" s="31">
        <f t="shared" si="11"/>
        <v>9.36</v>
      </c>
    </row>
    <row r="114" spans="1:22" ht="15">
      <c r="A114" s="2" t="s">
        <v>101</v>
      </c>
      <c r="B114" s="3"/>
      <c r="C114" s="3"/>
      <c r="D114" s="3"/>
      <c r="E114" s="3"/>
      <c r="F114" s="3"/>
      <c r="G114" s="3"/>
      <c r="H114" s="3"/>
      <c r="I114" s="3"/>
      <c r="J114" s="4"/>
      <c r="K114" s="29">
        <f t="shared" si="0"/>
        <v>29524.248</v>
      </c>
      <c r="L114" s="27">
        <f t="shared" si="1"/>
        <v>29524.248</v>
      </c>
      <c r="M114" s="27">
        <f t="shared" si="2"/>
        <v>29524.248</v>
      </c>
      <c r="N114" s="27">
        <f t="shared" si="3"/>
        <v>29524.248</v>
      </c>
      <c r="O114" s="27">
        <f t="shared" si="4"/>
        <v>29524.248</v>
      </c>
      <c r="P114" s="27">
        <f t="shared" si="5"/>
        <v>29524.248</v>
      </c>
      <c r="Q114" s="27">
        <f t="shared" si="6"/>
        <v>29524.248</v>
      </c>
      <c r="R114" s="27">
        <f t="shared" si="7"/>
        <v>29524.248</v>
      </c>
      <c r="S114" s="27">
        <f t="shared" si="8"/>
        <v>29524.248</v>
      </c>
      <c r="T114" s="27">
        <f t="shared" si="9"/>
        <v>29524.248</v>
      </c>
      <c r="U114" s="27">
        <f t="shared" si="10"/>
        <v>29524.248</v>
      </c>
      <c r="V114" s="27">
        <f t="shared" si="11"/>
        <v>29524.248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9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ht="15.75">
      <c r="A116" s="7" t="s">
        <v>94</v>
      </c>
      <c r="B116" s="3"/>
      <c r="C116" s="3"/>
      <c r="D116" s="3"/>
      <c r="E116" s="3"/>
      <c r="F116" s="3"/>
      <c r="G116" s="3"/>
      <c r="H116" s="3"/>
      <c r="I116" s="3"/>
      <c r="J116" s="4"/>
      <c r="K116" s="29">
        <f t="shared" si="0"/>
        <v>13027.259</v>
      </c>
      <c r="L116" s="27">
        <f t="shared" si="1"/>
        <v>13027.259</v>
      </c>
      <c r="M116" s="27">
        <f t="shared" si="2"/>
        <v>13027.259</v>
      </c>
      <c r="N116" s="27">
        <f t="shared" si="3"/>
        <v>13027.259</v>
      </c>
      <c r="O116" s="27">
        <f t="shared" si="4"/>
        <v>13027.259</v>
      </c>
      <c r="P116" s="27">
        <f t="shared" si="5"/>
        <v>13027.259</v>
      </c>
      <c r="Q116" s="27">
        <f t="shared" si="6"/>
        <v>13027.259</v>
      </c>
      <c r="R116" s="27">
        <f t="shared" si="7"/>
        <v>13027.259</v>
      </c>
      <c r="S116" s="27">
        <f t="shared" si="8"/>
        <v>13027.259</v>
      </c>
      <c r="T116" s="27">
        <f t="shared" si="9"/>
        <v>13027.259</v>
      </c>
      <c r="U116" s="27">
        <f t="shared" si="10"/>
        <v>13027.259</v>
      </c>
      <c r="V116" s="27">
        <f t="shared" si="11"/>
        <v>13027.259</v>
      </c>
    </row>
    <row r="117" spans="1:22" ht="15.75">
      <c r="A117" s="7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29">
        <f t="shared" si="0"/>
        <v>662.403</v>
      </c>
      <c r="L117" s="27">
        <f t="shared" si="1"/>
        <v>662.403</v>
      </c>
      <c r="M117" s="27">
        <f t="shared" si="2"/>
        <v>662.403</v>
      </c>
      <c r="N117" s="27">
        <f t="shared" si="3"/>
        <v>662.403</v>
      </c>
      <c r="O117" s="27">
        <f t="shared" si="4"/>
        <v>662.403</v>
      </c>
      <c r="P117" s="27">
        <f t="shared" si="5"/>
        <v>662.403</v>
      </c>
      <c r="Q117" s="27">
        <f t="shared" si="6"/>
        <v>662.403</v>
      </c>
      <c r="R117" s="27">
        <f t="shared" si="7"/>
        <v>662.403</v>
      </c>
      <c r="S117" s="27">
        <f t="shared" si="8"/>
        <v>662.403</v>
      </c>
      <c r="T117" s="27">
        <f t="shared" si="9"/>
        <v>662.403</v>
      </c>
      <c r="U117" s="27">
        <f t="shared" si="10"/>
        <v>662.403</v>
      </c>
      <c r="V117" s="27">
        <f t="shared" si="11"/>
        <v>662.403</v>
      </c>
    </row>
    <row r="118" spans="1:22" ht="15.75">
      <c r="A118" s="7" t="s">
        <v>49</v>
      </c>
      <c r="B118" s="3"/>
      <c r="C118" s="3"/>
      <c r="D118" s="3"/>
      <c r="E118" s="3"/>
      <c r="F118" s="3"/>
      <c r="G118" s="3"/>
      <c r="H118" s="3"/>
      <c r="I118" s="3"/>
      <c r="J118" s="4"/>
      <c r="K118" s="29">
        <f t="shared" si="0"/>
        <v>5961.627</v>
      </c>
      <c r="L118" s="27">
        <f t="shared" si="1"/>
        <v>5961.627</v>
      </c>
      <c r="M118" s="27">
        <f t="shared" si="2"/>
        <v>5961.627</v>
      </c>
      <c r="N118" s="27">
        <f t="shared" si="3"/>
        <v>5961.627</v>
      </c>
      <c r="O118" s="27">
        <f t="shared" si="4"/>
        <v>5961.627</v>
      </c>
      <c r="P118" s="27">
        <f t="shared" si="5"/>
        <v>5961.627</v>
      </c>
      <c r="Q118" s="27">
        <f t="shared" si="6"/>
        <v>5961.627</v>
      </c>
      <c r="R118" s="27">
        <f t="shared" si="7"/>
        <v>5961.627</v>
      </c>
      <c r="S118" s="27">
        <f t="shared" si="8"/>
        <v>5961.627</v>
      </c>
      <c r="T118" s="27">
        <f t="shared" si="9"/>
        <v>5961.627</v>
      </c>
      <c r="U118" s="27">
        <f t="shared" si="10"/>
        <v>5961.627</v>
      </c>
      <c r="V118" s="27">
        <f t="shared" si="11"/>
        <v>5961.627</v>
      </c>
    </row>
    <row r="119" spans="1:22" ht="15.75">
      <c r="A119" s="7" t="s">
        <v>50</v>
      </c>
      <c r="B119" s="3"/>
      <c r="C119" s="3"/>
      <c r="D119" s="3"/>
      <c r="E119" s="3"/>
      <c r="F119" s="3"/>
      <c r="G119" s="3"/>
      <c r="H119" s="3"/>
      <c r="I119" s="3"/>
      <c r="J119" s="4"/>
      <c r="K119" s="29">
        <f t="shared" si="0"/>
        <v>3154.3</v>
      </c>
      <c r="L119" s="27">
        <f t="shared" si="1"/>
        <v>3154.3</v>
      </c>
      <c r="M119" s="27">
        <f t="shared" si="2"/>
        <v>3154.3</v>
      </c>
      <c r="N119" s="27">
        <f t="shared" si="3"/>
        <v>3154.3</v>
      </c>
      <c r="O119" s="27">
        <f t="shared" si="4"/>
        <v>3154.3</v>
      </c>
      <c r="P119" s="27">
        <f t="shared" si="5"/>
        <v>3154.3</v>
      </c>
      <c r="Q119" s="27">
        <f t="shared" si="6"/>
        <v>3154.3</v>
      </c>
      <c r="R119" s="27">
        <f t="shared" si="7"/>
        <v>3154.3</v>
      </c>
      <c r="S119" s="27">
        <f t="shared" si="8"/>
        <v>3154.3</v>
      </c>
      <c r="T119" s="27">
        <f t="shared" si="9"/>
        <v>3154.3</v>
      </c>
      <c r="U119" s="27">
        <f t="shared" si="10"/>
        <v>3154.3</v>
      </c>
      <c r="V119" s="27">
        <f t="shared" si="11"/>
        <v>3154.3</v>
      </c>
    </row>
    <row r="120" spans="1:22" ht="15.75">
      <c r="A120" s="7" t="s">
        <v>76</v>
      </c>
      <c r="B120" s="3"/>
      <c r="C120" s="3"/>
      <c r="D120" s="3"/>
      <c r="E120" s="3"/>
      <c r="F120" s="3"/>
      <c r="G120" s="3"/>
      <c r="H120" s="3"/>
      <c r="I120" s="3"/>
      <c r="J120" s="4"/>
      <c r="K120" s="29">
        <f t="shared" si="0"/>
        <v>0</v>
      </c>
      <c r="L120" s="27">
        <f t="shared" si="1"/>
        <v>1072.4620000000002</v>
      </c>
      <c r="M120" s="27">
        <f t="shared" si="2"/>
        <v>1072.4620000000002</v>
      </c>
      <c r="N120" s="27">
        <f t="shared" si="3"/>
        <v>0</v>
      </c>
      <c r="O120" s="27">
        <f t="shared" si="4"/>
        <v>1072.4620000000002</v>
      </c>
      <c r="P120" s="27">
        <f t="shared" si="5"/>
        <v>1072.4620000000002</v>
      </c>
      <c r="Q120" s="27">
        <f t="shared" si="6"/>
        <v>1072.4620000000002</v>
      </c>
      <c r="R120" s="27">
        <f t="shared" si="7"/>
        <v>1072.4620000000002</v>
      </c>
      <c r="S120" s="27">
        <f t="shared" si="8"/>
        <v>0</v>
      </c>
      <c r="T120" s="27">
        <f t="shared" si="9"/>
        <v>0</v>
      </c>
      <c r="U120" s="27">
        <f t="shared" si="10"/>
        <v>0</v>
      </c>
      <c r="V120" s="27">
        <f t="shared" si="11"/>
        <v>0</v>
      </c>
    </row>
    <row r="121" spans="1:22" ht="15.75">
      <c r="A121" s="7" t="s">
        <v>77</v>
      </c>
      <c r="B121" s="6"/>
      <c r="C121" s="6"/>
      <c r="D121" s="6"/>
      <c r="E121" s="6"/>
      <c r="F121" s="6"/>
      <c r="G121" s="6"/>
      <c r="H121" s="6"/>
      <c r="I121" s="3"/>
      <c r="J121" s="4"/>
      <c r="K121" s="29">
        <f t="shared" si="0"/>
        <v>700</v>
      </c>
      <c r="L121" s="27">
        <f t="shared" si="1"/>
        <v>35346</v>
      </c>
      <c r="M121" s="27">
        <f t="shared" si="2"/>
        <v>700</v>
      </c>
      <c r="N121" s="27">
        <f t="shared" si="3"/>
        <v>700</v>
      </c>
      <c r="O121" s="27">
        <f t="shared" si="4"/>
        <v>5080</v>
      </c>
      <c r="P121" s="27">
        <f t="shared" si="5"/>
        <v>1305</v>
      </c>
      <c r="Q121" s="27">
        <f t="shared" si="6"/>
        <v>1910</v>
      </c>
      <c r="R121" s="27">
        <f t="shared" si="7"/>
        <v>700</v>
      </c>
      <c r="S121" s="27">
        <f t="shared" si="8"/>
        <v>8264</v>
      </c>
      <c r="T121" s="27">
        <f t="shared" si="9"/>
        <v>2687</v>
      </c>
      <c r="U121" s="27">
        <f t="shared" si="10"/>
        <v>1305</v>
      </c>
      <c r="V121" s="27">
        <f t="shared" si="11"/>
        <v>1424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9">
        <f t="shared" si="0"/>
        <v>0</v>
      </c>
      <c r="L122" s="27">
        <f t="shared" si="1"/>
        <v>0</v>
      </c>
      <c r="M122" s="27">
        <f t="shared" si="2"/>
        <v>0</v>
      </c>
      <c r="N122" s="27">
        <f t="shared" si="3"/>
        <v>0</v>
      </c>
      <c r="O122" s="27">
        <f t="shared" si="4"/>
        <v>0</v>
      </c>
      <c r="P122" s="27">
        <f t="shared" si="5"/>
        <v>0</v>
      </c>
      <c r="Q122" s="27" t="str">
        <f t="shared" si="6"/>
        <v> </v>
      </c>
      <c r="R122" s="27">
        <f t="shared" si="7"/>
        <v>0</v>
      </c>
      <c r="S122" s="27">
        <f t="shared" si="8"/>
        <v>2615</v>
      </c>
      <c r="T122" s="27">
        <f t="shared" si="9"/>
        <v>1194</v>
      </c>
      <c r="U122" s="27">
        <f t="shared" si="10"/>
        <v>0</v>
      </c>
      <c r="V122" s="27">
        <f t="shared" si="11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9">
        <f t="shared" si="0"/>
        <v>0</v>
      </c>
      <c r="L123" s="27">
        <f t="shared" si="1"/>
        <v>0</v>
      </c>
      <c r="M123" s="27">
        <f t="shared" si="2"/>
        <v>0</v>
      </c>
      <c r="N123" s="27">
        <f t="shared" si="3"/>
        <v>0</v>
      </c>
      <c r="O123" s="27">
        <f t="shared" si="4"/>
        <v>0</v>
      </c>
      <c r="P123" s="27">
        <f t="shared" si="5"/>
        <v>0</v>
      </c>
      <c r="Q123" s="27">
        <f t="shared" si="6"/>
        <v>0</v>
      </c>
      <c r="R123" s="27">
        <f t="shared" si="7"/>
        <v>0</v>
      </c>
      <c r="S123" s="27">
        <f t="shared" si="8"/>
        <v>0</v>
      </c>
      <c r="T123" s="27">
        <f t="shared" si="9"/>
        <v>0</v>
      </c>
      <c r="U123" s="27">
        <f t="shared" si="10"/>
        <v>0</v>
      </c>
      <c r="V123" s="27">
        <f t="shared" si="11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9">
        <f t="shared" si="0"/>
        <v>0</v>
      </c>
      <c r="L124" s="27">
        <f t="shared" si="1"/>
        <v>0</v>
      </c>
      <c r="M124" s="27">
        <f t="shared" si="2"/>
        <v>0</v>
      </c>
      <c r="N124" s="27">
        <f t="shared" si="3"/>
        <v>0</v>
      </c>
      <c r="O124" s="27">
        <f t="shared" si="4"/>
        <v>0</v>
      </c>
      <c r="P124" s="27">
        <f t="shared" si="5"/>
        <v>0</v>
      </c>
      <c r="Q124" s="27">
        <f t="shared" si="6"/>
        <v>0</v>
      </c>
      <c r="R124" s="27">
        <f t="shared" si="7"/>
        <v>0</v>
      </c>
      <c r="S124" s="27">
        <f t="shared" si="8"/>
        <v>0</v>
      </c>
      <c r="T124" s="27">
        <f t="shared" si="9"/>
        <v>0</v>
      </c>
      <c r="U124" s="27">
        <f t="shared" si="10"/>
        <v>0</v>
      </c>
      <c r="V124" s="27">
        <f t="shared" si="11"/>
        <v>0</v>
      </c>
    </row>
    <row r="125" spans="1:22" ht="15">
      <c r="A125" s="2" t="s">
        <v>91</v>
      </c>
      <c r="B125" s="3"/>
      <c r="C125" s="3"/>
      <c r="D125" s="3"/>
      <c r="E125" s="3"/>
      <c r="F125" s="3"/>
      <c r="G125" s="3"/>
      <c r="H125" s="3"/>
      <c r="I125" s="3"/>
      <c r="J125" s="4"/>
      <c r="K125" s="29">
        <f t="shared" si="0"/>
        <v>700</v>
      </c>
      <c r="L125" s="27">
        <f t="shared" si="1"/>
        <v>35346</v>
      </c>
      <c r="M125" s="27">
        <f t="shared" si="2"/>
        <v>700</v>
      </c>
      <c r="N125" s="27">
        <f t="shared" si="3"/>
        <v>700</v>
      </c>
      <c r="O125" s="27">
        <f t="shared" si="4"/>
        <v>700</v>
      </c>
      <c r="P125" s="27">
        <f t="shared" si="5"/>
        <v>1305</v>
      </c>
      <c r="Q125" s="27">
        <f t="shared" si="6"/>
        <v>1910</v>
      </c>
      <c r="R125" s="27">
        <f t="shared" si="7"/>
        <v>700</v>
      </c>
      <c r="S125" s="27">
        <f t="shared" si="8"/>
        <v>2583</v>
      </c>
      <c r="T125" s="27">
        <f t="shared" si="9"/>
        <v>1493</v>
      </c>
      <c r="U125" s="27">
        <f t="shared" si="10"/>
        <v>1305</v>
      </c>
      <c r="V125" s="27">
        <f t="shared" si="11"/>
        <v>1424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9">
        <f t="shared" si="0"/>
        <v>0</v>
      </c>
      <c r="L126" s="27">
        <f t="shared" si="1"/>
        <v>0</v>
      </c>
      <c r="M126" s="27">
        <f t="shared" si="2"/>
        <v>0</v>
      </c>
      <c r="N126" s="27">
        <f t="shared" si="3"/>
        <v>0</v>
      </c>
      <c r="O126" s="27">
        <f t="shared" si="4"/>
        <v>4380</v>
      </c>
      <c r="P126" s="27">
        <f t="shared" si="5"/>
        <v>0</v>
      </c>
      <c r="Q126" s="27">
        <f t="shared" si="6"/>
        <v>0</v>
      </c>
      <c r="R126" s="27">
        <f t="shared" si="7"/>
        <v>0</v>
      </c>
      <c r="S126" s="27">
        <f t="shared" si="8"/>
        <v>3066</v>
      </c>
      <c r="T126" s="27">
        <f t="shared" si="9"/>
        <v>0</v>
      </c>
      <c r="U126" s="27">
        <f t="shared" si="10"/>
        <v>0</v>
      </c>
      <c r="V126" s="27">
        <f t="shared" si="11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9">
        <f t="shared" si="0"/>
        <v>0</v>
      </c>
      <c r="L127" s="27">
        <f t="shared" si="1"/>
        <v>0</v>
      </c>
      <c r="M127" s="27">
        <f t="shared" si="2"/>
        <v>0</v>
      </c>
      <c r="N127" s="27">
        <f t="shared" si="3"/>
        <v>0</v>
      </c>
      <c r="O127" s="27">
        <f t="shared" si="4"/>
        <v>0</v>
      </c>
      <c r="P127" s="27">
        <f t="shared" si="5"/>
        <v>0</v>
      </c>
      <c r="Q127" s="27">
        <f t="shared" si="6"/>
        <v>0</v>
      </c>
      <c r="R127" s="27">
        <f t="shared" si="7"/>
        <v>0</v>
      </c>
      <c r="S127" s="27">
        <f t="shared" si="8"/>
        <v>0</v>
      </c>
      <c r="T127" s="27">
        <f t="shared" si="9"/>
        <v>0</v>
      </c>
      <c r="U127" s="27">
        <f t="shared" si="10"/>
        <v>0</v>
      </c>
      <c r="V127" s="27">
        <f t="shared" si="11"/>
        <v>0</v>
      </c>
    </row>
    <row r="128" spans="1:22" ht="15">
      <c r="A128" s="2" t="s">
        <v>102</v>
      </c>
      <c r="B128" s="3"/>
      <c r="C128" s="3"/>
      <c r="D128" s="3"/>
      <c r="E128" s="3"/>
      <c r="F128" s="3"/>
      <c r="G128" s="3"/>
      <c r="H128" s="3"/>
      <c r="I128" s="3"/>
      <c r="J128" s="4"/>
      <c r="K128" s="29">
        <f t="shared" si="0"/>
        <v>0</v>
      </c>
      <c r="L128" s="27">
        <f t="shared" si="1"/>
        <v>0</v>
      </c>
      <c r="M128" s="27">
        <f t="shared" si="2"/>
        <v>0</v>
      </c>
      <c r="N128" s="27">
        <f t="shared" si="3"/>
        <v>0</v>
      </c>
      <c r="O128" s="27">
        <f t="shared" si="4"/>
        <v>0</v>
      </c>
      <c r="P128" s="27">
        <f t="shared" si="5"/>
        <v>0</v>
      </c>
      <c r="Q128" s="27">
        <f t="shared" si="6"/>
        <v>0</v>
      </c>
      <c r="R128" s="27">
        <f t="shared" si="7"/>
        <v>0</v>
      </c>
      <c r="S128" s="27">
        <f t="shared" si="8"/>
        <v>0</v>
      </c>
      <c r="T128" s="27">
        <f t="shared" si="9"/>
        <v>0</v>
      </c>
      <c r="U128" s="27">
        <f t="shared" si="10"/>
        <v>0</v>
      </c>
      <c r="V128" s="27">
        <f t="shared" si="11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9">
        <f t="shared" si="0"/>
        <v>0</v>
      </c>
      <c r="L129" s="27">
        <f t="shared" si="1"/>
        <v>0</v>
      </c>
      <c r="M129" s="27">
        <f t="shared" si="2"/>
        <v>0</v>
      </c>
      <c r="N129" s="27">
        <f t="shared" si="3"/>
        <v>0</v>
      </c>
      <c r="O129" s="27">
        <f t="shared" si="4"/>
        <v>0</v>
      </c>
      <c r="P129" s="27">
        <f t="shared" si="5"/>
        <v>0</v>
      </c>
      <c r="Q129" s="27">
        <f t="shared" si="6"/>
        <v>0</v>
      </c>
      <c r="R129" s="27">
        <f t="shared" si="7"/>
        <v>0</v>
      </c>
      <c r="S129" s="27">
        <f t="shared" si="8"/>
        <v>0</v>
      </c>
      <c r="T129" s="27">
        <f t="shared" si="9"/>
        <v>0</v>
      </c>
      <c r="U129" s="27">
        <f t="shared" si="10"/>
        <v>0</v>
      </c>
      <c r="V129" s="27">
        <f t="shared" si="11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9">
        <f t="shared" si="0"/>
        <v>0</v>
      </c>
      <c r="L130" s="27">
        <f t="shared" si="1"/>
        <v>0</v>
      </c>
      <c r="M130" s="27">
        <f t="shared" si="2"/>
        <v>0</v>
      </c>
      <c r="N130" s="27">
        <f t="shared" si="3"/>
        <v>0</v>
      </c>
      <c r="O130" s="27">
        <f t="shared" si="4"/>
        <v>0</v>
      </c>
      <c r="P130" s="27">
        <f t="shared" si="5"/>
        <v>0</v>
      </c>
      <c r="Q130" s="27">
        <f t="shared" si="6"/>
        <v>0</v>
      </c>
      <c r="R130" s="27">
        <f t="shared" si="7"/>
        <v>0</v>
      </c>
      <c r="S130" s="27">
        <f t="shared" si="8"/>
        <v>0</v>
      </c>
      <c r="T130" s="27">
        <f t="shared" si="9"/>
        <v>0</v>
      </c>
      <c r="U130" s="27">
        <f t="shared" si="10"/>
        <v>0</v>
      </c>
      <c r="V130" s="27">
        <f t="shared" si="11"/>
        <v>0</v>
      </c>
    </row>
    <row r="131" spans="1:22" ht="15">
      <c r="A131" s="2" t="s">
        <v>92</v>
      </c>
      <c r="B131" s="3"/>
      <c r="C131" s="3"/>
      <c r="D131" s="3"/>
      <c r="E131" s="3"/>
      <c r="F131" s="3"/>
      <c r="G131" s="3"/>
      <c r="H131" s="3"/>
      <c r="I131" s="3"/>
      <c r="J131" s="4"/>
      <c r="K131" s="29">
        <f t="shared" si="0"/>
        <v>0</v>
      </c>
      <c r="L131" s="27">
        <f t="shared" si="1"/>
        <v>0</v>
      </c>
      <c r="M131" s="27">
        <f t="shared" si="2"/>
        <v>0</v>
      </c>
      <c r="N131" s="27">
        <f t="shared" si="3"/>
        <v>0</v>
      </c>
      <c r="O131" s="27">
        <f t="shared" si="4"/>
        <v>0</v>
      </c>
      <c r="P131" s="27">
        <f t="shared" si="5"/>
        <v>0</v>
      </c>
      <c r="Q131" s="27">
        <f t="shared" si="6"/>
        <v>0</v>
      </c>
      <c r="R131" s="27">
        <f t="shared" si="7"/>
        <v>0</v>
      </c>
      <c r="S131" s="27">
        <f t="shared" si="8"/>
        <v>0</v>
      </c>
      <c r="T131" s="27">
        <f t="shared" si="9"/>
        <v>0</v>
      </c>
      <c r="U131" s="27">
        <f t="shared" si="10"/>
        <v>0</v>
      </c>
      <c r="V131" s="27">
        <f t="shared" si="11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9">
        <f t="shared" si="0"/>
        <v>23505.589</v>
      </c>
      <c r="L132" s="27">
        <f t="shared" si="1"/>
        <v>59224.051</v>
      </c>
      <c r="M132" s="27">
        <f t="shared" si="2"/>
        <v>24578.051</v>
      </c>
      <c r="N132" s="27">
        <f t="shared" si="3"/>
        <v>23505.589</v>
      </c>
      <c r="O132" s="27">
        <f t="shared" si="4"/>
        <v>28958.051</v>
      </c>
      <c r="P132" s="27">
        <f t="shared" si="5"/>
        <v>25183.051</v>
      </c>
      <c r="Q132" s="27">
        <f t="shared" si="6"/>
        <v>25788.051</v>
      </c>
      <c r="R132" s="27">
        <f t="shared" si="7"/>
        <v>24578.051</v>
      </c>
      <c r="S132" s="27">
        <f t="shared" si="8"/>
        <v>31069.589</v>
      </c>
      <c r="T132" s="27">
        <f t="shared" si="9"/>
        <v>25492.589</v>
      </c>
      <c r="U132" s="27">
        <f t="shared" si="10"/>
        <v>24110.589</v>
      </c>
      <c r="V132" s="27">
        <f t="shared" si="11"/>
        <v>24229.589</v>
      </c>
    </row>
    <row r="133" spans="11:22" ht="12.75">
      <c r="K133" s="32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8:22" ht="12.75">
      <c r="R134" t="s">
        <v>103</v>
      </c>
      <c r="U134" s="16"/>
      <c r="V134" s="25">
        <f>V110+V114-V132</f>
        <v>27021.136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2013-10-03T10:59:53Z</cp:lastPrinted>
  <dcterms:created xsi:type="dcterms:W3CDTF">2012-04-11T04:13:08Z</dcterms:created>
  <dcterms:modified xsi:type="dcterms:W3CDTF">2018-02-07T07:49:37Z</dcterms:modified>
  <cp:category/>
  <cp:version/>
  <cp:contentType/>
  <cp:contentStatus/>
</cp:coreProperties>
</file>