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<sst xmlns="http://schemas.openxmlformats.org/spreadsheetml/2006/main" count="415" uniqueCount="113">
  <si>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</si>
  <si>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</si>
  <si>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</si>
  <si>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</si>
  <si>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</si>
  <si>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</si>
  <si>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</si>
  <si>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</si>
  <si>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</si>
  <si>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</si>
  <si>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</si>
  <si>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</si>
  <si>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</si>
  <si>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</si>
  <si>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</si>
  <si>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</si>
  <si>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</si>
  <si>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</si>
  <si>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</si>
  <si>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</si>
  <si>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</si>
  <si>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</si>
  <si>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</si>
  <si>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</si>
  <si>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</si>
  <si>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</si>
  <si>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</si>
  <si>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</si>
  <si>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</si>
  <si>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</si>
  <si>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</si>
  <si>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</si>
  <si>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</si>
  <si>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</si>
  <si>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</si>
  <si>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</si>
  <si>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</si>
  <si>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</si>
  <si>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</si>
  <si>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</si>
  <si>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</si>
  <si>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12а ул. Щетиновка за 4 квартал </t>
  </si>
  <si>
    <t xml:space="preserve">5.начислено за 3 квартал  </t>
  </si>
  <si>
    <t xml:space="preserve">коммунальным услугам жилого дома № 12а ул. Щетиновка за 3 квартал  </t>
  </si>
  <si>
    <t xml:space="preserve">5.начислено за 2 квартал  </t>
  </si>
  <si>
    <t xml:space="preserve">коммунальным услугам жилого дома № 12а ул. Щетиновка за 2 квартал  </t>
  </si>
  <si>
    <t xml:space="preserve">5.начислено за 1 квартал  </t>
  </si>
  <si>
    <t xml:space="preserve">коммунальным услугам жилого дома № 12а ул. Щетиновка за 1 квартал  </t>
  </si>
  <si>
    <t xml:space="preserve">коммунальным услугам жилого дома № 12а  ул. Щетиновка  за январь  </t>
  </si>
  <si>
    <t xml:space="preserve">5. Тариф  </t>
  </si>
  <si>
    <t xml:space="preserve">коммунальным услугам жилого дома № 12а ул. Щетиновка за февраль  </t>
  </si>
  <si>
    <t xml:space="preserve">коммунальным услугам жилого дома № 12а ул. Щетиновка  за март  </t>
  </si>
  <si>
    <t xml:space="preserve">5. Тариф </t>
  </si>
  <si>
    <r>
      <t>3.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</si>
  <si>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е. Текущий ремонт подъездов 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</si>
  <si>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</si>
  <si>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</si>
  <si>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</si>
  <si>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</si>
  <si>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</si>
  <si>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</si>
  <si>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</si>
  <si>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</si>
  <si>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</si>
  <si>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</si>
  <si>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</si>
  <si>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</si>
  <si>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</si>
  <si>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</si>
  <si>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</si>
  <si>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</si>
  <si>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</si>
  <si>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</si>
  <si>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</si>
  <si>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</si>
  <si>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</si>
  <si>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</si>
  <si>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</si>
  <si>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</si>
  <si>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кв. </t>
  </si>
  <si>
    <r>
      <t xml:space="preserve">4. </t>
    </r>
    <r>
      <rPr>
        <sz val="12"/>
        <rFont val="Arial Cyr"/>
        <family val="0"/>
      </rPr>
      <t>Содержание придомовой территории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</si>
  <si>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</si>
  <si>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(ремонт кровли)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</si>
  <si>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</si>
  <si>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</si>
  <si>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</si>
  <si>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</si>
  <si>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</si>
  <si>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</si>
  <si>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</si>
  <si>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</si>
  <si>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</si>
  <si>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</si>
  <si>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</si>
  <si>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</si>
  <si>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</si>
  <si>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</si>
  <si>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</si>
  <si>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(ремонт крыши)</t>
  </si>
  <si>
    <t>к. Прочие работы  (прочистка вентканала)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</si>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</sst>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31">
      <selection activeCell="K66" sqref="K6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83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</row>
    <row r="5" spans="1:11" ht="15">
      <c r="A5" s="2" t="s">
        <v>84</v>
      </c>
      <c r="B5" s="3"/>
      <c r="C5" s="3"/>
      <c r="D5" s="3"/>
      <c r="E5" s="3"/>
      <c r="F5" s="3"/>
      <c r="G5" s="3"/>
      <c r="H5" s="3"/>
      <c r="I5" s="3"/>
      <c r="J5" s="4"/>
      <c r="K5" s="12">
        <v>19997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454.8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12129.516000000001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5634.972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286.524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1364.4</v>
      </c>
    </row>
    <row r="13" spans="1:11" ht="15.75">
      <c r="A13" s="7" t="s">
        <v>3</v>
      </c>
      <c r="B13" s="6"/>
      <c r="C13" s="6"/>
      <c r="D13" s="6"/>
      <c r="E13" s="6"/>
      <c r="F13" s="6"/>
      <c r="G13" s="6"/>
      <c r="H13" s="6"/>
      <c r="I13" s="3"/>
      <c r="J13" s="4"/>
      <c r="K13" s="15">
        <v>0</v>
      </c>
    </row>
    <row r="14" spans="1:11" ht="15">
      <c r="A14" s="8" t="s">
        <v>14</v>
      </c>
      <c r="B14" s="9"/>
      <c r="C14" s="9"/>
      <c r="D14" s="9"/>
      <c r="E14" s="9"/>
      <c r="F14" s="9"/>
      <c r="G14" s="9"/>
      <c r="H14" s="9"/>
      <c r="I14" s="9"/>
      <c r="J14" s="10"/>
      <c r="K14" s="15">
        <f>K10+K11+K12+K13</f>
        <v>7285.896000000001</v>
      </c>
    </row>
    <row r="16" spans="1:9" ht="15">
      <c r="A16" s="1"/>
      <c r="B16" s="1" t="s">
        <v>15</v>
      </c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45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12" ht="15">
      <c r="A19" s="2" t="s">
        <v>85</v>
      </c>
      <c r="B19" s="3"/>
      <c r="C19" s="3"/>
      <c r="D19" s="3"/>
      <c r="E19" s="3"/>
      <c r="F19" s="3"/>
      <c r="G19" s="3"/>
      <c r="H19" s="3"/>
      <c r="I19" s="3"/>
      <c r="J19" s="4"/>
      <c r="K19" s="15"/>
      <c r="L19" s="16" t="s">
        <v>24</v>
      </c>
    </row>
    <row r="20" spans="1:11" ht="15">
      <c r="A20" s="2" t="s">
        <v>86</v>
      </c>
      <c r="B20" s="3"/>
      <c r="C20" s="3"/>
      <c r="D20" s="3"/>
      <c r="E20" s="3"/>
      <c r="F20" s="3"/>
      <c r="G20" s="3"/>
      <c r="H20" s="3"/>
      <c r="I20" s="3"/>
      <c r="J20" s="4"/>
      <c r="K20" s="12">
        <f>K5+K8-K14</f>
        <v>24840.620000000003</v>
      </c>
    </row>
    <row r="21" spans="1:11" ht="15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4"/>
      <c r="K21" s="13">
        <f>K6</f>
        <v>454.8</v>
      </c>
    </row>
    <row r="22" spans="1:11" ht="15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4"/>
      <c r="K22" s="14">
        <v>12</v>
      </c>
    </row>
    <row r="23" spans="1:11" ht="15">
      <c r="A23" s="2" t="s">
        <v>44</v>
      </c>
      <c r="B23" s="3"/>
      <c r="C23" s="3"/>
      <c r="D23" s="3"/>
      <c r="E23" s="3"/>
      <c r="F23" s="3"/>
      <c r="G23" s="3"/>
      <c r="H23" s="3"/>
      <c r="I23" s="3"/>
      <c r="J23" s="4"/>
      <c r="K23" s="15">
        <f>K8</f>
        <v>12129.516000000001</v>
      </c>
    </row>
    <row r="24" spans="1:11" ht="15.75">
      <c r="A24" s="2"/>
      <c r="B24" s="6" t="s">
        <v>2</v>
      </c>
      <c r="C24" s="6"/>
      <c r="D24" s="3"/>
      <c r="E24" s="3"/>
      <c r="F24" s="3"/>
      <c r="G24" s="3"/>
      <c r="H24" s="3"/>
      <c r="I24" s="3"/>
      <c r="J24" s="4"/>
      <c r="K24" s="14"/>
    </row>
    <row r="25" spans="1:11" ht="15.75">
      <c r="A25" s="7" t="s">
        <v>97</v>
      </c>
      <c r="B25" s="3"/>
      <c r="C25" s="3"/>
      <c r="D25" s="3"/>
      <c r="E25" s="3"/>
      <c r="F25" s="3"/>
      <c r="G25" s="3"/>
      <c r="H25" s="3"/>
      <c r="I25" s="3"/>
      <c r="J25" s="4"/>
      <c r="K25" s="15">
        <f>K10</f>
        <v>5634.972</v>
      </c>
    </row>
    <row r="26" spans="1:11" ht="15.75">
      <c r="A26" s="7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15">
        <f>K11</f>
        <v>286.524</v>
      </c>
    </row>
    <row r="27" spans="1:11" ht="15.75">
      <c r="A27" s="7" t="s">
        <v>53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K12</f>
        <v>1364.4</v>
      </c>
    </row>
    <row r="28" spans="1:11" ht="15.75">
      <c r="A28" s="7" t="s">
        <v>3</v>
      </c>
      <c r="B28" s="6"/>
      <c r="C28" s="6"/>
      <c r="D28" s="6"/>
      <c r="E28" s="6"/>
      <c r="F28" s="6"/>
      <c r="G28" s="6"/>
      <c r="H28" s="6"/>
      <c r="I28" s="3"/>
      <c r="J28" s="4"/>
      <c r="K28" s="15">
        <f>0</f>
        <v>0</v>
      </c>
    </row>
    <row r="29" spans="1:11" ht="15">
      <c r="A29" s="8" t="s">
        <v>14</v>
      </c>
      <c r="B29" s="9"/>
      <c r="C29" s="9"/>
      <c r="D29" s="9"/>
      <c r="E29" s="9"/>
      <c r="F29" s="9"/>
      <c r="G29" s="9"/>
      <c r="H29" s="9"/>
      <c r="I29" s="9"/>
      <c r="J29" s="10"/>
      <c r="K29" s="15">
        <f>K14</f>
        <v>7285.896000000001</v>
      </c>
    </row>
    <row r="31" spans="1:9" ht="15">
      <c r="A31" s="1"/>
      <c r="B31" s="1" t="s">
        <v>15</v>
      </c>
      <c r="C31" s="1"/>
      <c r="D31" s="1"/>
      <c r="E31" s="1"/>
      <c r="F31" s="1"/>
      <c r="G31" s="1"/>
      <c r="H31" s="1"/>
      <c r="I31" s="1"/>
    </row>
    <row r="32" spans="1:9" ht="15">
      <c r="A32" s="1"/>
      <c r="B32" s="1" t="s">
        <v>43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2" ht="15">
      <c r="A34" s="2" t="s">
        <v>87</v>
      </c>
      <c r="B34" s="3"/>
      <c r="C34" s="3"/>
      <c r="D34" s="3"/>
      <c r="E34" s="3"/>
      <c r="F34" s="3"/>
      <c r="G34" s="3"/>
      <c r="H34" s="3"/>
      <c r="I34" s="3"/>
      <c r="J34" s="4"/>
      <c r="K34" s="12"/>
      <c r="L34" s="16"/>
    </row>
    <row r="35" spans="1:11" ht="15">
      <c r="A35" s="2" t="s">
        <v>88</v>
      </c>
      <c r="B35" s="3"/>
      <c r="C35" s="3"/>
      <c r="D35" s="3"/>
      <c r="E35" s="3"/>
      <c r="F35" s="3"/>
      <c r="G35" s="3"/>
      <c r="H35" s="3"/>
      <c r="I35" s="3"/>
      <c r="J35" s="4"/>
      <c r="K35" s="12">
        <f>K20+K23-K29</f>
        <v>29684.240000000005</v>
      </c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3">
        <f>K21</f>
        <v>454.8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4">
        <f>K22</f>
        <v>12</v>
      </c>
    </row>
    <row r="38" spans="1:11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5">
        <f>K23</f>
        <v>12129.516000000001</v>
      </c>
    </row>
    <row r="39" spans="1:11" ht="15.75">
      <c r="A39" s="2"/>
      <c r="B39" s="6" t="s">
        <v>2</v>
      </c>
      <c r="C39" s="6"/>
      <c r="D39" s="3"/>
      <c r="E39" s="3"/>
      <c r="F39" s="3"/>
      <c r="G39" s="3"/>
      <c r="H39" s="3"/>
      <c r="I39" s="3"/>
      <c r="J39" s="4"/>
      <c r="K39" s="14"/>
    </row>
    <row r="40" spans="1:11" ht="15.75">
      <c r="A40" s="7" t="s">
        <v>97</v>
      </c>
      <c r="B40" s="3"/>
      <c r="C40" s="3"/>
      <c r="D40" s="3"/>
      <c r="E40" s="3"/>
      <c r="F40" s="3"/>
      <c r="G40" s="3"/>
      <c r="H40" s="3"/>
      <c r="I40" s="3"/>
      <c r="J40" s="4"/>
      <c r="K40" s="15">
        <f>K25</f>
        <v>5634.972</v>
      </c>
    </row>
    <row r="41" spans="1:11" ht="15.75">
      <c r="A41" s="7" t="s">
        <v>16</v>
      </c>
      <c r="B41" s="3"/>
      <c r="C41" s="3"/>
      <c r="D41" s="3"/>
      <c r="E41" s="3"/>
      <c r="F41" s="3"/>
      <c r="G41" s="3"/>
      <c r="H41" s="3"/>
      <c r="I41" s="3"/>
      <c r="J41" s="4"/>
      <c r="K41" s="15">
        <f>K26</f>
        <v>286.524</v>
      </c>
    </row>
    <row r="42" spans="1:11" ht="15.75">
      <c r="A42" s="7" t="s">
        <v>53</v>
      </c>
      <c r="B42" s="3"/>
      <c r="C42" s="3"/>
      <c r="D42" s="3"/>
      <c r="E42" s="3"/>
      <c r="F42" s="3"/>
      <c r="G42" s="3"/>
      <c r="H42" s="3"/>
      <c r="I42" s="3"/>
      <c r="J42" s="4"/>
      <c r="K42" s="15">
        <f>K27</f>
        <v>1364.4</v>
      </c>
    </row>
    <row r="43" spans="1:11" ht="15.75">
      <c r="A43" s="7" t="s">
        <v>3</v>
      </c>
      <c r="B43" s="6"/>
      <c r="C43" s="6"/>
      <c r="D43" s="6"/>
      <c r="E43" s="6"/>
      <c r="F43" s="6"/>
      <c r="G43" s="6"/>
      <c r="H43" s="6"/>
      <c r="I43" s="3"/>
      <c r="J43" s="4"/>
      <c r="K43" s="15">
        <f>Лист2!AI64+Лист2!W64</f>
        <v>13557</v>
      </c>
    </row>
    <row r="44" spans="1:11" ht="15">
      <c r="A44" s="8" t="s">
        <v>14</v>
      </c>
      <c r="B44" s="9"/>
      <c r="C44" s="9"/>
      <c r="D44" s="9"/>
      <c r="E44" s="9"/>
      <c r="F44" s="9"/>
      <c r="G44" s="9"/>
      <c r="H44" s="9"/>
      <c r="I44" s="9"/>
      <c r="J44" s="10"/>
      <c r="K44" s="15">
        <f>K40+K41+K42+K43</f>
        <v>20842.896</v>
      </c>
    </row>
    <row r="46" spans="1:9" ht="15">
      <c r="A46" s="1"/>
      <c r="B46" s="1" t="s">
        <v>15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41</v>
      </c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12" ht="15">
      <c r="A49" s="2" t="s">
        <v>89</v>
      </c>
      <c r="B49" s="3"/>
      <c r="C49" s="3"/>
      <c r="D49" s="3"/>
      <c r="E49" s="3"/>
      <c r="F49" s="3"/>
      <c r="G49" s="3"/>
      <c r="H49" s="3"/>
      <c r="I49" s="3"/>
      <c r="J49" s="4"/>
      <c r="K49" s="15"/>
      <c r="L49" s="16"/>
    </row>
    <row r="50" spans="1:11" ht="15">
      <c r="A50" s="2" t="s">
        <v>90</v>
      </c>
      <c r="B50" s="3"/>
      <c r="C50" s="3"/>
      <c r="D50" s="3"/>
      <c r="E50" s="3"/>
      <c r="F50" s="3"/>
      <c r="G50" s="3"/>
      <c r="H50" s="3"/>
      <c r="I50" s="3"/>
      <c r="J50" s="4"/>
      <c r="K50" s="12">
        <f>K35+K38-K44</f>
        <v>20970.860000000008</v>
      </c>
    </row>
    <row r="51" spans="1:11" ht="15">
      <c r="A51" s="2" t="s">
        <v>0</v>
      </c>
      <c r="B51" s="3"/>
      <c r="C51" s="3"/>
      <c r="D51" s="3"/>
      <c r="E51" s="3"/>
      <c r="F51" s="3"/>
      <c r="G51" s="3"/>
      <c r="H51" s="3"/>
      <c r="I51" s="3"/>
      <c r="J51" s="4"/>
      <c r="K51" s="13">
        <f>K36</f>
        <v>454.8</v>
      </c>
    </row>
    <row r="52" spans="1:11" ht="1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4"/>
      <c r="K52" s="14">
        <f>K37</f>
        <v>12</v>
      </c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5">
        <f>K38</f>
        <v>12129.516000000001</v>
      </c>
    </row>
    <row r="54" spans="1:11" ht="15.75">
      <c r="A54" s="2"/>
      <c r="B54" s="6" t="s">
        <v>2</v>
      </c>
      <c r="C54" s="6"/>
      <c r="D54" s="3"/>
      <c r="E54" s="3"/>
      <c r="F54" s="3"/>
      <c r="G54" s="3"/>
      <c r="H54" s="3"/>
      <c r="I54" s="3"/>
      <c r="J54" s="4"/>
      <c r="K54" s="14"/>
    </row>
    <row r="55" spans="1:11" ht="15.75">
      <c r="A55" s="7" t="s">
        <v>97</v>
      </c>
      <c r="B55" s="3"/>
      <c r="C55" s="3"/>
      <c r="D55" s="3"/>
      <c r="E55" s="3"/>
      <c r="F55" s="3"/>
      <c r="G55" s="3"/>
      <c r="H55" s="3"/>
      <c r="I55" s="3"/>
      <c r="J55" s="4"/>
      <c r="K55" s="15">
        <f>K40</f>
        <v>5634.972</v>
      </c>
    </row>
    <row r="56" spans="1:11" ht="15.75">
      <c r="A56" s="7" t="s">
        <v>16</v>
      </c>
      <c r="B56" s="3"/>
      <c r="C56" s="3"/>
      <c r="D56" s="3"/>
      <c r="E56" s="3"/>
      <c r="F56" s="3"/>
      <c r="G56" s="3"/>
      <c r="H56" s="3"/>
      <c r="I56" s="3"/>
      <c r="J56" s="4"/>
      <c r="K56" s="15">
        <f>K41</f>
        <v>286.524</v>
      </c>
    </row>
    <row r="57" spans="1:11" ht="15.75">
      <c r="A57" s="7" t="s">
        <v>53</v>
      </c>
      <c r="B57" s="3"/>
      <c r="C57" s="3"/>
      <c r="D57" s="3"/>
      <c r="E57" s="3"/>
      <c r="F57" s="3"/>
      <c r="G57" s="3"/>
      <c r="H57" s="3"/>
      <c r="I57" s="3"/>
      <c r="J57" s="4"/>
      <c r="K57" s="15">
        <f>K42</f>
        <v>1364.4</v>
      </c>
    </row>
    <row r="58" spans="1:11" ht="15.75">
      <c r="A58" s="7" t="s">
        <v>3</v>
      </c>
      <c r="B58" s="6"/>
      <c r="C58" s="6"/>
      <c r="D58" s="6"/>
      <c r="E58" s="6"/>
      <c r="F58" s="6"/>
      <c r="G58" s="6"/>
      <c r="H58" s="6"/>
      <c r="I58" s="3"/>
      <c r="J58" s="4"/>
      <c r="K58" s="15">
        <f>Лист2!AI89+Лист2!W89+Лист2!K89</f>
        <v>7238</v>
      </c>
    </row>
    <row r="59" spans="1:11" ht="15">
      <c r="A59" s="8" t="s">
        <v>14</v>
      </c>
      <c r="B59" s="9"/>
      <c r="C59" s="9"/>
      <c r="D59" s="9"/>
      <c r="E59" s="9"/>
      <c r="F59" s="9"/>
      <c r="G59" s="9"/>
      <c r="H59" s="9"/>
      <c r="I59" s="9"/>
      <c r="J59" s="10"/>
      <c r="K59" s="15">
        <f>K55+K56+K57+K58</f>
        <v>14523.896</v>
      </c>
    </row>
    <row r="61" spans="1:12" ht="15">
      <c r="A61" s="2" t="s">
        <v>91</v>
      </c>
      <c r="B61" s="11"/>
      <c r="C61" s="11"/>
      <c r="D61" s="11"/>
      <c r="E61" s="11"/>
      <c r="F61" s="11"/>
      <c r="G61" s="11"/>
      <c r="H61" s="11"/>
      <c r="I61" s="11"/>
      <c r="J61" s="4"/>
      <c r="K61" s="14">
        <v>19997</v>
      </c>
      <c r="L61" s="16"/>
    </row>
    <row r="62" spans="1:11" ht="15">
      <c r="A62" s="20" t="s">
        <v>92</v>
      </c>
      <c r="B62" s="11"/>
      <c r="C62" s="11"/>
      <c r="D62" s="11"/>
      <c r="E62" s="11"/>
      <c r="F62" s="11"/>
      <c r="G62" s="11"/>
      <c r="H62" s="11"/>
      <c r="I62" s="11"/>
      <c r="J62" s="4"/>
      <c r="K62" s="15">
        <f>K8+K23+K38+K53</f>
        <v>48518.064000000006</v>
      </c>
    </row>
    <row r="63" spans="1:11" ht="15">
      <c r="A63" s="21" t="s">
        <v>93</v>
      </c>
      <c r="B63" s="22"/>
      <c r="C63" s="22"/>
      <c r="D63" s="22"/>
      <c r="E63" s="22"/>
      <c r="F63" s="22"/>
      <c r="G63" s="22"/>
      <c r="H63" s="22"/>
      <c r="I63" s="22"/>
      <c r="J63" s="10"/>
      <c r="K63" s="15">
        <f>K59+K44+K29+K14</f>
        <v>49938.584</v>
      </c>
    </row>
    <row r="64" spans="1:12" ht="15">
      <c r="A64" s="2" t="s">
        <v>94</v>
      </c>
      <c r="B64" s="3"/>
      <c r="C64" s="3"/>
      <c r="D64" s="3"/>
      <c r="E64" s="3"/>
      <c r="F64" s="3"/>
      <c r="G64" s="3"/>
      <c r="H64" s="3"/>
      <c r="I64" s="3"/>
      <c r="J64" s="4"/>
      <c r="K64" s="15"/>
      <c r="L64" s="19"/>
    </row>
    <row r="65" spans="1:11" ht="15">
      <c r="A65" s="2" t="s">
        <v>95</v>
      </c>
      <c r="B65" s="3"/>
      <c r="C65" s="3"/>
      <c r="D65" s="3"/>
      <c r="E65" s="3"/>
      <c r="F65" s="3"/>
      <c r="G65" s="3"/>
      <c r="H65" s="3"/>
      <c r="I65" s="3"/>
      <c r="J65" s="4"/>
      <c r="K65" s="15">
        <f>K61+K62-K63</f>
        <v>18576.48000000001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tabSelected="1" workbookViewId="0" topLeftCell="J95">
      <selection activeCell="T124" sqref="T124"/>
    </sheetView>
  </sheetViews>
  <sheetFormatPr defaultColWidth="9.00390625" defaultRowHeight="12.75"/>
  <cols>
    <col min="10" max="10" width="18.00390625" style="0" customWidth="1"/>
    <col min="22" max="22" width="8.125" style="0" customWidth="1"/>
    <col min="34" max="34" width="18.00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2" t="s">
        <v>24</v>
      </c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12" t="s">
        <v>24</v>
      </c>
      <c r="X4" s="16"/>
      <c r="Y4" s="2" t="s">
        <v>78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24</v>
      </c>
      <c r="AJ4" s="16"/>
    </row>
    <row r="5" spans="1:36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2">
        <v>19997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21611.539999999997</v>
      </c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23226.079999999998</v>
      </c>
      <c r="AJ5" s="16"/>
    </row>
    <row r="6" spans="1:36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454.8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454.8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454.8</v>
      </c>
      <c r="AJ6" t="s">
        <v>79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8.89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25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4043.1720000000005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4043.1720000000005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4043.1720000000005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1878.324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1878.324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1878.324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95.508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95.508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95.508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</f>
        <v>454.8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454.8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454.8</v>
      </c>
    </row>
    <row r="14" spans="1:35" ht="15.75">
      <c r="A14" s="7" t="s">
        <v>80</v>
      </c>
      <c r="B14" s="3"/>
      <c r="C14" s="3"/>
      <c r="D14" s="3"/>
      <c r="E14" s="3"/>
      <c r="F14" s="3"/>
      <c r="G14" s="3"/>
      <c r="H14" s="3"/>
      <c r="I14" s="3"/>
      <c r="J14" s="4"/>
      <c r="K14" s="15">
        <v>0</v>
      </c>
      <c r="M14" s="7" t="s">
        <v>80</v>
      </c>
      <c r="N14" s="3"/>
      <c r="O14" s="3"/>
      <c r="P14" s="3"/>
      <c r="Q14" s="3"/>
      <c r="R14" s="3"/>
      <c r="S14" s="3"/>
      <c r="T14" s="3"/>
      <c r="U14" s="3"/>
      <c r="V14" s="4"/>
      <c r="W14" s="15">
        <v>0</v>
      </c>
      <c r="Y14" s="7" t="s">
        <v>80</v>
      </c>
      <c r="Z14" s="3"/>
      <c r="AA14" s="3"/>
      <c r="AB14" s="3"/>
      <c r="AC14" s="3"/>
      <c r="AD14" s="3"/>
      <c r="AE14" s="3"/>
      <c r="AF14" s="3"/>
      <c r="AG14" s="3"/>
      <c r="AH14" s="4"/>
      <c r="AI14" s="15" t="s">
        <v>24</v>
      </c>
    </row>
    <row r="15" spans="1:35" ht="15.75">
      <c r="A15" s="7" t="s">
        <v>81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81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81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2428.632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2428.632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W26</f>
        <v>2428.632</v>
      </c>
    </row>
    <row r="27" spans="1:33" ht="15.75">
      <c r="A27" s="1"/>
      <c r="B27" s="1"/>
      <c r="C27" s="1"/>
      <c r="D27" s="1"/>
      <c r="E27" s="1"/>
      <c r="F27" s="23" t="s">
        <v>32</v>
      </c>
      <c r="G27" s="1"/>
      <c r="H27" s="1"/>
      <c r="I27" s="1"/>
      <c r="M27" s="1"/>
      <c r="N27" s="1"/>
      <c r="O27" s="1"/>
      <c r="P27" s="1"/>
      <c r="Q27" s="1"/>
      <c r="R27" s="1"/>
      <c r="S27" s="23" t="s">
        <v>30</v>
      </c>
      <c r="T27" s="1"/>
      <c r="U27" s="1"/>
      <c r="Y27" s="1"/>
      <c r="Z27" s="1"/>
      <c r="AA27" s="1"/>
      <c r="AB27" s="1"/>
      <c r="AC27" s="1"/>
      <c r="AD27" s="23" t="s">
        <v>28</v>
      </c>
      <c r="AE27" s="1"/>
      <c r="AF27" s="1"/>
      <c r="AG27" s="1"/>
    </row>
    <row r="28" spans="1:36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15" t="s">
        <v>24</v>
      </c>
      <c r="L28" s="16" t="s">
        <v>24</v>
      </c>
      <c r="M28" s="2" t="s">
        <v>61</v>
      </c>
      <c r="N28" s="3"/>
      <c r="O28" s="3"/>
      <c r="P28" s="3"/>
      <c r="Q28" s="3"/>
      <c r="R28" s="3"/>
      <c r="S28" s="3"/>
      <c r="T28" s="3"/>
      <c r="U28" s="3"/>
      <c r="V28" s="4"/>
      <c r="W28" s="12" t="s">
        <v>24</v>
      </c>
      <c r="X28" s="16"/>
      <c r="Y28" s="2" t="s">
        <v>76</v>
      </c>
      <c r="Z28" s="3"/>
      <c r="AA28" s="3"/>
      <c r="AB28" s="3"/>
      <c r="AC28" s="3"/>
      <c r="AD28" s="3"/>
      <c r="AE28" s="3"/>
      <c r="AF28" s="3"/>
      <c r="AG28" s="3"/>
      <c r="AH28" s="4"/>
      <c r="AI28" s="12" t="s">
        <v>24</v>
      </c>
      <c r="AJ28" s="16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2">
        <f>AI5+AI9-AI26</f>
        <v>24840.62</v>
      </c>
      <c r="M29" s="2" t="s">
        <v>62</v>
      </c>
      <c r="N29" s="3"/>
      <c r="O29" s="3"/>
      <c r="P29" s="3"/>
      <c r="Q29" s="3"/>
      <c r="R29" s="3"/>
      <c r="S29" s="3"/>
      <c r="T29" s="3"/>
      <c r="U29" s="3"/>
      <c r="V29" s="4"/>
      <c r="W29" s="12">
        <f>K29+K33-K50</f>
        <v>26455.16</v>
      </c>
      <c r="Y29" s="2" t="s">
        <v>75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W29+W33-W50</f>
        <v>28069.7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3">
        <f>AI6</f>
        <v>454.8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</f>
        <v>454.8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</f>
        <v>454.8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4">
        <v>12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</v>
      </c>
    </row>
    <row r="32" spans="1:35" ht="15">
      <c r="A32" s="2" t="s">
        <v>49</v>
      </c>
      <c r="B32" s="3"/>
      <c r="C32" s="3"/>
      <c r="D32" s="3"/>
      <c r="E32" s="3"/>
      <c r="F32" s="3"/>
      <c r="G32" s="3"/>
      <c r="H32" s="3"/>
      <c r="I32" s="3"/>
      <c r="J32" s="4"/>
      <c r="K32" s="14">
        <f>W8</f>
        <v>8.89</v>
      </c>
      <c r="M32" s="2" t="s">
        <v>49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8.89</v>
      </c>
      <c r="Y32" s="2" t="s">
        <v>49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8.89</v>
      </c>
    </row>
    <row r="33" spans="1:35" ht="15">
      <c r="A33" s="2" t="s">
        <v>33</v>
      </c>
      <c r="B33" s="3"/>
      <c r="C33" s="3"/>
      <c r="D33" s="3"/>
      <c r="E33" s="3"/>
      <c r="F33" s="3"/>
      <c r="G33" s="3"/>
      <c r="H33" s="3"/>
      <c r="I33" s="3"/>
      <c r="J33" s="4"/>
      <c r="K33" s="15">
        <f>K9</f>
        <v>4043.1720000000005</v>
      </c>
      <c r="M33" s="2" t="s">
        <v>31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4043.1720000000005</v>
      </c>
      <c r="Y33" s="2" t="s">
        <v>29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4043.1720000000005</v>
      </c>
    </row>
    <row r="34" spans="1:35" ht="15.75">
      <c r="A34" s="2"/>
      <c r="B34" s="6" t="s">
        <v>2</v>
      </c>
      <c r="C34" s="6"/>
      <c r="D34" s="3"/>
      <c r="E34" s="3"/>
      <c r="F34" s="3"/>
      <c r="G34" s="3"/>
      <c r="H34" s="3"/>
      <c r="I34" s="3"/>
      <c r="J34" s="4"/>
      <c r="K34" s="5"/>
      <c r="M34" s="2"/>
      <c r="N34" s="6" t="s">
        <v>2</v>
      </c>
      <c r="O34" s="6"/>
      <c r="P34" s="3"/>
      <c r="Q34" s="3"/>
      <c r="R34" s="3"/>
      <c r="S34" s="3"/>
      <c r="T34" s="3"/>
      <c r="U34" s="3"/>
      <c r="V34" s="4"/>
      <c r="W34" s="5"/>
      <c r="Y34" s="2"/>
      <c r="Z34" s="6" t="s">
        <v>2</v>
      </c>
      <c r="AA34" s="6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7" t="s">
        <v>97</v>
      </c>
      <c r="B35" s="3"/>
      <c r="C35" s="3"/>
      <c r="D35" s="3"/>
      <c r="E35" s="3"/>
      <c r="F35" s="3"/>
      <c r="G35" s="3"/>
      <c r="H35" s="3"/>
      <c r="I35" s="3"/>
      <c r="J35" s="4"/>
      <c r="K35" s="15">
        <f>K11</f>
        <v>1878.324</v>
      </c>
      <c r="M35" s="7" t="s">
        <v>97</v>
      </c>
      <c r="N35" s="3"/>
      <c r="O35" s="3"/>
      <c r="P35" s="3"/>
      <c r="Q35" s="3"/>
      <c r="R35" s="3"/>
      <c r="S35" s="3"/>
      <c r="T35" s="3"/>
      <c r="U35" s="3"/>
      <c r="V35" s="4"/>
      <c r="W35" s="15">
        <f>K35</f>
        <v>1878.324</v>
      </c>
      <c r="Y35" s="7" t="s">
        <v>97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W35</f>
        <v>1878.324</v>
      </c>
    </row>
    <row r="36" spans="1:35" ht="15.75">
      <c r="A36" s="7" t="s">
        <v>16</v>
      </c>
      <c r="B36" s="3"/>
      <c r="C36" s="3"/>
      <c r="D36" s="3"/>
      <c r="E36" s="3"/>
      <c r="F36" s="3"/>
      <c r="G36" s="3"/>
      <c r="H36" s="3"/>
      <c r="I36" s="3"/>
      <c r="J36" s="4"/>
      <c r="K36" s="15">
        <f>K12</f>
        <v>95.508</v>
      </c>
      <c r="M36" s="7" t="s">
        <v>16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95.508</v>
      </c>
      <c r="Y36" s="7" t="s">
        <v>16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95.508</v>
      </c>
    </row>
    <row r="37" spans="1:35" ht="15.75">
      <c r="A37" s="7" t="s">
        <v>53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K13</f>
        <v>454.8</v>
      </c>
      <c r="L37" t="s">
        <v>24</v>
      </c>
      <c r="M37" s="7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454.8</v>
      </c>
      <c r="Y37" s="7" t="s">
        <v>53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454.8</v>
      </c>
    </row>
    <row r="38" spans="1:35" ht="15.75">
      <c r="A38" s="7" t="s">
        <v>80</v>
      </c>
      <c r="B38" s="3"/>
      <c r="C38" s="3"/>
      <c r="D38" s="3"/>
      <c r="E38" s="3"/>
      <c r="F38" s="3"/>
      <c r="G38" s="3"/>
      <c r="H38" s="3"/>
      <c r="I38" s="3"/>
      <c r="J38" s="4"/>
      <c r="K38" s="15" t="s">
        <v>24</v>
      </c>
      <c r="M38" s="7" t="s">
        <v>80</v>
      </c>
      <c r="N38" s="3"/>
      <c r="O38" s="3"/>
      <c r="P38" s="3"/>
      <c r="Q38" s="3"/>
      <c r="R38" s="3"/>
      <c r="S38" s="3"/>
      <c r="T38" s="3"/>
      <c r="U38" s="3"/>
      <c r="V38" s="4"/>
      <c r="W38" s="15" t="s">
        <v>24</v>
      </c>
      <c r="Y38" s="7" t="s">
        <v>80</v>
      </c>
      <c r="Z38" s="3"/>
      <c r="AA38" s="3"/>
      <c r="AB38" s="3"/>
      <c r="AC38" s="3"/>
      <c r="AD38" s="3"/>
      <c r="AE38" s="3"/>
      <c r="AF38" s="3"/>
      <c r="AG38" s="3"/>
      <c r="AH38" s="4"/>
      <c r="AI38" s="15" t="s">
        <v>24</v>
      </c>
    </row>
    <row r="39" spans="1:35" ht="15.75">
      <c r="A39" s="7" t="s">
        <v>81</v>
      </c>
      <c r="B39" s="6"/>
      <c r="C39" s="6"/>
      <c r="D39" s="6"/>
      <c r="E39" s="6"/>
      <c r="F39" s="6"/>
      <c r="G39" s="6"/>
      <c r="H39" s="6"/>
      <c r="I39" s="3"/>
      <c r="J39" s="4"/>
      <c r="K39" s="14"/>
      <c r="M39" s="7" t="s">
        <v>81</v>
      </c>
      <c r="N39" s="6"/>
      <c r="O39" s="6"/>
      <c r="P39" s="6"/>
      <c r="Q39" s="6"/>
      <c r="R39" s="6"/>
      <c r="S39" s="6"/>
      <c r="T39" s="6"/>
      <c r="U39" s="3"/>
      <c r="V39" s="4"/>
      <c r="W39" s="14"/>
      <c r="Y39" s="7" t="s">
        <v>81</v>
      </c>
      <c r="Z39" s="6"/>
      <c r="AA39" s="6"/>
      <c r="AB39" s="6"/>
      <c r="AC39" s="6"/>
      <c r="AD39" s="6"/>
      <c r="AE39" s="6"/>
      <c r="AF39" s="6"/>
      <c r="AG39" s="3"/>
      <c r="AH39" s="4"/>
      <c r="AI39" s="14" t="s">
        <v>24</v>
      </c>
    </row>
    <row r="40" spans="1:35" ht="15">
      <c r="A40" s="2" t="s">
        <v>4</v>
      </c>
      <c r="B40" s="3"/>
      <c r="C40" s="3"/>
      <c r="D40" s="3"/>
      <c r="E40" s="3"/>
      <c r="F40" s="3"/>
      <c r="G40" s="3"/>
      <c r="H40" s="3"/>
      <c r="I40" s="3"/>
      <c r="J40" s="4"/>
      <c r="K40" s="5"/>
      <c r="L40" t="s">
        <v>24</v>
      </c>
      <c r="M40" s="2" t="s">
        <v>4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4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24</v>
      </c>
    </row>
    <row r="44" spans="1:35" ht="15">
      <c r="A44" s="8" t="s">
        <v>8</v>
      </c>
      <c r="B44" s="9"/>
      <c r="C44" s="9"/>
      <c r="D44" s="9"/>
      <c r="E44" s="9"/>
      <c r="F44" s="9"/>
      <c r="G44" s="9"/>
      <c r="H44" s="9"/>
      <c r="I44" s="9"/>
      <c r="J44" s="10"/>
      <c r="K44" s="5"/>
      <c r="M44" s="8" t="s">
        <v>8</v>
      </c>
      <c r="N44" s="9"/>
      <c r="O44" s="9"/>
      <c r="P44" s="9"/>
      <c r="Q44" s="9"/>
      <c r="R44" s="9"/>
      <c r="S44" s="9"/>
      <c r="T44" s="9"/>
      <c r="U44" s="9"/>
      <c r="V44" s="10"/>
      <c r="W44" s="5"/>
      <c r="Y44" s="8" t="s">
        <v>8</v>
      </c>
      <c r="Z44" s="9"/>
      <c r="AA44" s="9"/>
      <c r="AB44" s="9"/>
      <c r="AC44" s="9"/>
      <c r="AD44" s="9"/>
      <c r="AE44" s="9"/>
      <c r="AF44" s="9"/>
      <c r="AG44" s="9"/>
      <c r="AH44" s="10"/>
      <c r="AI44" s="5"/>
    </row>
    <row r="45" spans="1:35" ht="15">
      <c r="A45" s="2" t="s">
        <v>9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5"/>
      <c r="M47" s="8" t="s">
        <v>11</v>
      </c>
      <c r="N47" s="9"/>
      <c r="O47" s="9"/>
      <c r="P47" s="9"/>
      <c r="Q47" s="9"/>
      <c r="R47" s="9"/>
      <c r="S47" s="9"/>
      <c r="T47" s="9"/>
      <c r="U47" s="9"/>
      <c r="V47" s="10"/>
      <c r="W47" s="5"/>
      <c r="Y47" s="8" t="s">
        <v>11</v>
      </c>
      <c r="Z47" s="9"/>
      <c r="AA47" s="9"/>
      <c r="AB47" s="9"/>
      <c r="AC47" s="9"/>
      <c r="AD47" s="9"/>
      <c r="AE47" s="9"/>
      <c r="AF47" s="9"/>
      <c r="AG47" s="9"/>
      <c r="AH47" s="10"/>
      <c r="AI47" s="5"/>
    </row>
    <row r="48" spans="1:35" ht="15">
      <c r="A48" s="2" t="s">
        <v>12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12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12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8" t="s">
        <v>14</v>
      </c>
      <c r="B50" s="9"/>
      <c r="C50" s="9"/>
      <c r="D50" s="9"/>
      <c r="E50" s="9"/>
      <c r="F50" s="9"/>
      <c r="G50" s="9"/>
      <c r="H50" s="9"/>
      <c r="I50" s="9"/>
      <c r="J50" s="10"/>
      <c r="K50" s="15">
        <f>K35+K36+K37</f>
        <v>2428.632</v>
      </c>
      <c r="M50" s="8" t="s">
        <v>14</v>
      </c>
      <c r="N50" s="9"/>
      <c r="O50" s="9"/>
      <c r="P50" s="9"/>
      <c r="Q50" s="9"/>
      <c r="R50" s="9"/>
      <c r="S50" s="9"/>
      <c r="T50" s="9"/>
      <c r="U50" s="9"/>
      <c r="V50" s="10"/>
      <c r="W50" s="15">
        <f>K50</f>
        <v>2428.632</v>
      </c>
      <c r="Y50" s="8" t="s">
        <v>14</v>
      </c>
      <c r="Z50" s="9"/>
      <c r="AA50" s="9"/>
      <c r="AB50" s="9"/>
      <c r="AC50" s="9"/>
      <c r="AD50" s="9"/>
      <c r="AE50" s="9"/>
      <c r="AF50" s="9"/>
      <c r="AG50" s="9"/>
      <c r="AH50" s="10"/>
      <c r="AI50" s="15">
        <f>W50</f>
        <v>2428.632</v>
      </c>
    </row>
    <row r="52" spans="5:30" ht="12.75">
      <c r="E52" s="17" t="s">
        <v>17</v>
      </c>
      <c r="R52" s="18" t="s">
        <v>18</v>
      </c>
      <c r="AD52" s="18" t="s">
        <v>19</v>
      </c>
    </row>
    <row r="53" spans="1:36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2" t="s">
        <v>24</v>
      </c>
      <c r="L53" s="16"/>
      <c r="M53" s="2" t="s">
        <v>65</v>
      </c>
      <c r="N53" s="3"/>
      <c r="O53" s="3"/>
      <c r="P53" s="3"/>
      <c r="Q53" s="3"/>
      <c r="R53" s="3"/>
      <c r="S53" s="3"/>
      <c r="T53" s="3"/>
      <c r="U53" s="3"/>
      <c r="V53" s="4"/>
      <c r="W53" s="12" t="s">
        <v>24</v>
      </c>
      <c r="X53" s="16"/>
      <c r="Y53" s="2" t="s">
        <v>74</v>
      </c>
      <c r="Z53" s="3"/>
      <c r="AA53" s="3"/>
      <c r="AB53" s="3"/>
      <c r="AC53" s="3"/>
      <c r="AD53" s="3"/>
      <c r="AE53" s="3"/>
      <c r="AF53" s="3"/>
      <c r="AG53" s="3"/>
      <c r="AH53" s="4"/>
      <c r="AI53" s="12" t="s">
        <v>24</v>
      </c>
      <c r="AJ53" s="16"/>
    </row>
    <row r="54" spans="1:35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2">
        <f>AI29+AI33-AI50</f>
        <v>29684.24</v>
      </c>
      <c r="L54" s="19" t="s">
        <v>24</v>
      </c>
      <c r="M54" s="2" t="s">
        <v>66</v>
      </c>
      <c r="N54" s="3"/>
      <c r="O54" s="3"/>
      <c r="P54" s="3"/>
      <c r="Q54" s="3"/>
      <c r="R54" s="3"/>
      <c r="S54" s="3"/>
      <c r="T54" s="3"/>
      <c r="U54" s="3"/>
      <c r="V54" s="4"/>
      <c r="W54" s="12">
        <f>K54+K58-K75</f>
        <v>31298.780000000002</v>
      </c>
      <c r="Y54" s="2" t="s">
        <v>73</v>
      </c>
      <c r="Z54" s="3"/>
      <c r="AA54" s="3"/>
      <c r="AB54" s="3"/>
      <c r="AC54" s="3"/>
      <c r="AD54" s="3"/>
      <c r="AE54" s="3"/>
      <c r="AF54" s="3"/>
      <c r="AG54" s="3"/>
      <c r="AH54" s="4"/>
      <c r="AI54" s="12">
        <f>W54+W58-W75</f>
        <v>31130.320000000007</v>
      </c>
    </row>
    <row r="55" spans="1:35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K30</f>
        <v>454.8</v>
      </c>
      <c r="M55" s="2" t="s">
        <v>0</v>
      </c>
      <c r="N55" s="3"/>
      <c r="O55" s="3"/>
      <c r="P55" s="3"/>
      <c r="Q55" s="3"/>
      <c r="R55" s="3"/>
      <c r="S55" s="3"/>
      <c r="T55" s="3"/>
      <c r="U55" s="3"/>
      <c r="V55" s="4"/>
      <c r="W55" s="13">
        <f>W30</f>
        <v>454.8</v>
      </c>
      <c r="Y55" s="2" t="s">
        <v>0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</f>
        <v>454.8</v>
      </c>
    </row>
    <row r="56" spans="1:35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12</v>
      </c>
      <c r="M56" s="2" t="s">
        <v>1</v>
      </c>
      <c r="N56" s="3"/>
      <c r="O56" s="3"/>
      <c r="P56" s="3"/>
      <c r="Q56" s="3"/>
      <c r="R56" s="3"/>
      <c r="S56" s="3"/>
      <c r="T56" s="3"/>
      <c r="U56" s="3"/>
      <c r="V56" s="4"/>
      <c r="W56" s="14">
        <f>W31</f>
        <v>12</v>
      </c>
      <c r="Y56" s="2" t="s">
        <v>1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12</v>
      </c>
    </row>
    <row r="57" spans="1:35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4">
        <f>AI32</f>
        <v>8.89</v>
      </c>
      <c r="M57" s="2" t="s">
        <v>49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8.89</v>
      </c>
      <c r="Y57" s="2" t="s">
        <v>49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8.89</v>
      </c>
    </row>
    <row r="58" spans="1:35" ht="15">
      <c r="A58" s="2" t="s">
        <v>34</v>
      </c>
      <c r="B58" s="3"/>
      <c r="C58" s="3"/>
      <c r="D58" s="3"/>
      <c r="E58" s="3"/>
      <c r="F58" s="3"/>
      <c r="G58" s="3"/>
      <c r="H58" s="3"/>
      <c r="I58" s="3"/>
      <c r="J58" s="4"/>
      <c r="K58" s="15">
        <f>AI33</f>
        <v>4043.1720000000005</v>
      </c>
      <c r="M58" s="2" t="s">
        <v>35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4043.1720000000005</v>
      </c>
      <c r="Y58" s="2" t="s">
        <v>36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4043.1720000000005</v>
      </c>
    </row>
    <row r="59" spans="1:35" ht="15.75">
      <c r="A59" s="2"/>
      <c r="B59" s="6" t="s">
        <v>2</v>
      </c>
      <c r="C59" s="6"/>
      <c r="D59" s="3"/>
      <c r="E59" s="3"/>
      <c r="F59" s="3"/>
      <c r="G59" s="3"/>
      <c r="H59" s="3"/>
      <c r="I59" s="3"/>
      <c r="J59" s="4"/>
      <c r="K59" s="5"/>
      <c r="M59" s="2"/>
      <c r="N59" s="6" t="s">
        <v>2</v>
      </c>
      <c r="O59" s="6"/>
      <c r="P59" s="3"/>
      <c r="Q59" s="3"/>
      <c r="R59" s="3"/>
      <c r="S59" s="3"/>
      <c r="T59" s="3"/>
      <c r="U59" s="3"/>
      <c r="V59" s="4"/>
      <c r="W59" s="5"/>
      <c r="Y59" s="2"/>
      <c r="Z59" s="6" t="s">
        <v>2</v>
      </c>
      <c r="AA59" s="6"/>
      <c r="AB59" s="3"/>
      <c r="AC59" s="3"/>
      <c r="AD59" s="3"/>
      <c r="AE59" s="3"/>
      <c r="AF59" s="3"/>
      <c r="AG59" s="3"/>
      <c r="AH59" s="4"/>
      <c r="AI59" s="5"/>
    </row>
    <row r="60" spans="1:35" ht="15.75">
      <c r="A60" s="7" t="s">
        <v>97</v>
      </c>
      <c r="B60" s="3"/>
      <c r="C60" s="3"/>
      <c r="D60" s="3"/>
      <c r="E60" s="3"/>
      <c r="F60" s="3"/>
      <c r="G60" s="3"/>
      <c r="H60" s="3"/>
      <c r="I60" s="3"/>
      <c r="J60" s="4"/>
      <c r="K60" s="15">
        <f>K35</f>
        <v>1878.324</v>
      </c>
      <c r="M60" s="7" t="s">
        <v>97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1878.324</v>
      </c>
      <c r="Y60" s="7" t="s">
        <v>97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1878.324</v>
      </c>
    </row>
    <row r="61" spans="1:35" ht="15.75">
      <c r="A61" s="7" t="s">
        <v>16</v>
      </c>
      <c r="B61" s="3"/>
      <c r="C61" s="3"/>
      <c r="D61" s="3"/>
      <c r="E61" s="3"/>
      <c r="F61" s="3"/>
      <c r="G61" s="3"/>
      <c r="H61" s="3"/>
      <c r="I61" s="3"/>
      <c r="J61" s="4"/>
      <c r="K61" s="15">
        <f>K36</f>
        <v>95.508</v>
      </c>
      <c r="M61" s="7" t="s">
        <v>16</v>
      </c>
      <c r="N61" s="3"/>
      <c r="O61" s="3"/>
      <c r="P61" s="3"/>
      <c r="Q61" s="3"/>
      <c r="R61" s="3"/>
      <c r="S61" s="3"/>
      <c r="T61" s="3"/>
      <c r="U61" s="3"/>
      <c r="V61" s="4"/>
      <c r="W61" s="15">
        <f>K61</f>
        <v>95.508</v>
      </c>
      <c r="Y61" s="7" t="s">
        <v>16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W61</f>
        <v>95.508</v>
      </c>
    </row>
    <row r="62" spans="1:35" ht="15.75">
      <c r="A62" s="7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454.8</v>
      </c>
      <c r="M62" s="7" t="s">
        <v>53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454.8</v>
      </c>
      <c r="Y62" s="7" t="s">
        <v>53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454.8</v>
      </c>
    </row>
    <row r="63" spans="1:35" ht="15.75">
      <c r="A63" s="7" t="s">
        <v>80</v>
      </c>
      <c r="B63" s="3"/>
      <c r="C63" s="3"/>
      <c r="D63" s="3"/>
      <c r="E63" s="3"/>
      <c r="F63" s="3"/>
      <c r="G63" s="3"/>
      <c r="H63" s="3"/>
      <c r="I63" s="3"/>
      <c r="J63" s="4"/>
      <c r="K63" s="15" t="s">
        <v>24</v>
      </c>
      <c r="M63" s="7" t="s">
        <v>80</v>
      </c>
      <c r="N63" s="3"/>
      <c r="O63" s="3"/>
      <c r="P63" s="3"/>
      <c r="Q63" s="3"/>
      <c r="R63" s="3"/>
      <c r="S63" s="3"/>
      <c r="T63" s="3"/>
      <c r="U63" s="3"/>
      <c r="V63" s="4"/>
      <c r="W63" s="15" t="str">
        <f>K63</f>
        <v> </v>
      </c>
      <c r="Y63" s="7" t="s">
        <v>80</v>
      </c>
      <c r="Z63" s="3"/>
      <c r="AA63" s="3"/>
      <c r="AB63" s="3"/>
      <c r="AC63" s="3"/>
      <c r="AD63" s="3"/>
      <c r="AE63" s="3"/>
      <c r="AF63" s="3"/>
      <c r="AG63" s="3"/>
      <c r="AH63" s="4"/>
      <c r="AI63" s="15" t="str">
        <f>W63</f>
        <v> </v>
      </c>
    </row>
    <row r="64" spans="1:35" ht="15.75">
      <c r="A64" s="7" t="s">
        <v>81</v>
      </c>
      <c r="B64" s="6"/>
      <c r="C64" s="6"/>
      <c r="D64" s="6"/>
      <c r="E64" s="6"/>
      <c r="F64" s="6"/>
      <c r="G64" s="6"/>
      <c r="H64" s="6"/>
      <c r="I64" s="3"/>
      <c r="J64" s="4"/>
      <c r="K64" s="14"/>
      <c r="M64" s="7" t="s">
        <v>81</v>
      </c>
      <c r="N64" s="6"/>
      <c r="O64" s="6"/>
      <c r="P64" s="6"/>
      <c r="Q64" s="6"/>
      <c r="R64" s="6"/>
      <c r="S64" s="6"/>
      <c r="T64" s="6"/>
      <c r="U64" s="3"/>
      <c r="V64" s="4"/>
      <c r="W64" s="14">
        <f>W74</f>
        <v>1783</v>
      </c>
      <c r="Y64" s="7" t="s">
        <v>81</v>
      </c>
      <c r="Z64" s="6"/>
      <c r="AA64" s="6"/>
      <c r="AB64" s="6"/>
      <c r="AC64" s="6"/>
      <c r="AD64" s="6"/>
      <c r="AE64" s="6"/>
      <c r="AF64" s="6"/>
      <c r="AG64" s="3"/>
      <c r="AH64" s="4"/>
      <c r="AI64" s="14">
        <f>AI74</f>
        <v>11774</v>
      </c>
    </row>
    <row r="65" spans="1:35" ht="15">
      <c r="A65" s="2" t="s">
        <v>4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4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4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8" t="s">
        <v>8</v>
      </c>
      <c r="B69" s="9"/>
      <c r="C69" s="9"/>
      <c r="D69" s="9"/>
      <c r="E69" s="9"/>
      <c r="F69" s="9"/>
      <c r="G69" s="9"/>
      <c r="H69" s="9"/>
      <c r="I69" s="9"/>
      <c r="J69" s="10"/>
      <c r="K69" s="5"/>
      <c r="M69" s="8" t="s">
        <v>8</v>
      </c>
      <c r="N69" s="9"/>
      <c r="O69" s="9"/>
      <c r="P69" s="9"/>
      <c r="Q69" s="9"/>
      <c r="R69" s="9"/>
      <c r="S69" s="9"/>
      <c r="T69" s="9"/>
      <c r="U69" s="9"/>
      <c r="V69" s="10"/>
      <c r="W69" s="5"/>
      <c r="Y69" s="8" t="s">
        <v>8</v>
      </c>
      <c r="Z69" s="9"/>
      <c r="AA69" s="9"/>
      <c r="AB69" s="9"/>
      <c r="AC69" s="9"/>
      <c r="AD69" s="9"/>
      <c r="AE69" s="9"/>
      <c r="AF69" s="9"/>
      <c r="AG69" s="9"/>
      <c r="AH69" s="10"/>
      <c r="AI69" s="5"/>
    </row>
    <row r="70" spans="1:35" ht="15">
      <c r="A70" s="2" t="s">
        <v>9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9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9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11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11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11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12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12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12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82</v>
      </c>
      <c r="N74" s="3"/>
      <c r="O74" s="3"/>
      <c r="P74" s="3"/>
      <c r="Q74" s="3"/>
      <c r="R74" s="3"/>
      <c r="S74" s="3"/>
      <c r="T74" s="3"/>
      <c r="U74" s="3"/>
      <c r="V74" s="4"/>
      <c r="W74" s="5">
        <v>1783</v>
      </c>
      <c r="Y74" s="2" t="s">
        <v>98</v>
      </c>
      <c r="Z74" s="3"/>
      <c r="AA74" s="3"/>
      <c r="AB74" s="3"/>
      <c r="AC74" s="3"/>
      <c r="AD74" s="3"/>
      <c r="AE74" s="3"/>
      <c r="AF74" s="3"/>
      <c r="AG74" s="3"/>
      <c r="AH74" s="4"/>
      <c r="AI74" s="5">
        <f>3676+8098</f>
        <v>11774</v>
      </c>
    </row>
    <row r="75" spans="1:36" ht="15">
      <c r="A75" s="8" t="s">
        <v>14</v>
      </c>
      <c r="B75" s="9"/>
      <c r="C75" s="9"/>
      <c r="D75" s="9"/>
      <c r="E75" s="9"/>
      <c r="F75" s="9"/>
      <c r="G75" s="9"/>
      <c r="H75" s="9"/>
      <c r="I75" s="9"/>
      <c r="J75" s="10"/>
      <c r="K75" s="15">
        <f>K50</f>
        <v>2428.632</v>
      </c>
      <c r="M75" s="8" t="s">
        <v>14</v>
      </c>
      <c r="N75" s="9"/>
      <c r="O75" s="9"/>
      <c r="P75" s="9"/>
      <c r="Q75" s="9"/>
      <c r="R75" s="9"/>
      <c r="S75" s="9"/>
      <c r="T75" s="9"/>
      <c r="U75" s="9"/>
      <c r="V75" s="10"/>
      <c r="W75" s="15">
        <f>W60+W61+W62+W64</f>
        <v>4211.632</v>
      </c>
      <c r="Y75" s="8" t="s">
        <v>14</v>
      </c>
      <c r="Z75" s="9"/>
      <c r="AA75" s="9"/>
      <c r="AB75" s="9"/>
      <c r="AC75" s="9"/>
      <c r="AD75" s="9"/>
      <c r="AE75" s="9"/>
      <c r="AF75" s="9"/>
      <c r="AG75" s="9"/>
      <c r="AH75" s="10"/>
      <c r="AI75" s="15">
        <f>AI60+AI61+AI62+AI64</f>
        <v>14202.632</v>
      </c>
      <c r="AJ75" s="16"/>
    </row>
    <row r="77" spans="5:30" ht="12.75">
      <c r="E77" s="17" t="s">
        <v>20</v>
      </c>
      <c r="R77" s="18" t="s">
        <v>21</v>
      </c>
      <c r="AD77" s="18" t="s">
        <v>22</v>
      </c>
    </row>
    <row r="78" spans="1:36" ht="15">
      <c r="A78" s="2" t="s">
        <v>67</v>
      </c>
      <c r="B78" s="3"/>
      <c r="C78" s="3"/>
      <c r="D78" s="3"/>
      <c r="E78" s="3"/>
      <c r="F78" s="3"/>
      <c r="G78" s="3"/>
      <c r="H78" s="3"/>
      <c r="I78" s="3"/>
      <c r="J78" s="4"/>
      <c r="K78" s="15" t="s">
        <v>24</v>
      </c>
      <c r="L78" s="16"/>
      <c r="M78" s="2" t="s">
        <v>69</v>
      </c>
      <c r="N78" s="3"/>
      <c r="O78" s="3"/>
      <c r="P78" s="3"/>
      <c r="Q78" s="3"/>
      <c r="R78" s="3"/>
      <c r="S78" s="3"/>
      <c r="T78" s="3"/>
      <c r="U78" s="3"/>
      <c r="V78" s="4"/>
      <c r="W78" s="15" t="s">
        <v>24</v>
      </c>
      <c r="X78" s="19"/>
      <c r="Y78" s="2" t="s">
        <v>72</v>
      </c>
      <c r="Z78" s="3"/>
      <c r="AA78" s="3"/>
      <c r="AB78" s="3"/>
      <c r="AC78" s="3"/>
      <c r="AD78" s="3"/>
      <c r="AE78" s="3"/>
      <c r="AF78" s="3"/>
      <c r="AG78" s="3"/>
      <c r="AH78" s="4"/>
      <c r="AI78" s="15" t="s">
        <v>24</v>
      </c>
      <c r="AJ78" s="19"/>
    </row>
    <row r="79" spans="1:35" ht="15">
      <c r="A79" s="2" t="s">
        <v>68</v>
      </c>
      <c r="B79" s="3"/>
      <c r="C79" s="3"/>
      <c r="D79" s="3"/>
      <c r="E79" s="3"/>
      <c r="F79" s="3"/>
      <c r="G79" s="3"/>
      <c r="H79" s="3"/>
      <c r="I79" s="3"/>
      <c r="J79" s="4"/>
      <c r="K79" s="12">
        <f>AI54+AI58-AI75</f>
        <v>20970.860000000008</v>
      </c>
      <c r="M79" s="2" t="s">
        <v>70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K79+K83-K100</f>
        <v>17980.40000000001</v>
      </c>
      <c r="Y79" s="2" t="s">
        <v>71</v>
      </c>
      <c r="Z79" s="3"/>
      <c r="AA79" s="3"/>
      <c r="AB79" s="3"/>
      <c r="AC79" s="3"/>
      <c r="AD79" s="3"/>
      <c r="AE79" s="3"/>
      <c r="AF79" s="3"/>
      <c r="AG79" s="3"/>
      <c r="AH79" s="4"/>
      <c r="AI79" s="12">
        <f>W79+W83-W100</f>
        <v>17566.94000000001</v>
      </c>
    </row>
    <row r="80" spans="1:35" ht="15">
      <c r="A80" s="2" t="s">
        <v>0</v>
      </c>
      <c r="B80" s="3"/>
      <c r="C80" s="3"/>
      <c r="D80" s="3"/>
      <c r="E80" s="3"/>
      <c r="F80" s="3"/>
      <c r="G80" s="3"/>
      <c r="H80" s="3"/>
      <c r="I80" s="3"/>
      <c r="J80" s="4"/>
      <c r="K80" s="13">
        <f>K55</f>
        <v>454.8</v>
      </c>
      <c r="M80" s="2" t="s">
        <v>0</v>
      </c>
      <c r="N80" s="3"/>
      <c r="O80" s="3"/>
      <c r="P80" s="3"/>
      <c r="Q80" s="3"/>
      <c r="R80" s="3"/>
      <c r="S80" s="3"/>
      <c r="T80" s="3"/>
      <c r="U80" s="3"/>
      <c r="V80" s="4"/>
      <c r="W80" s="13">
        <f>K80</f>
        <v>454.8</v>
      </c>
      <c r="Y80" s="2" t="s">
        <v>0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</f>
        <v>454.8</v>
      </c>
    </row>
    <row r="81" spans="1:35" ht="15">
      <c r="A81" s="2" t="s">
        <v>1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12</v>
      </c>
      <c r="M81" s="2" t="s">
        <v>1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12</v>
      </c>
      <c r="Y81" s="2" t="s">
        <v>1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12</v>
      </c>
    </row>
    <row r="82" spans="1:35" ht="15">
      <c r="A82" s="2" t="s">
        <v>49</v>
      </c>
      <c r="B82" s="3"/>
      <c r="C82" s="3"/>
      <c r="D82" s="3"/>
      <c r="E82" s="3"/>
      <c r="F82" s="3"/>
      <c r="G82" s="3"/>
      <c r="H82" s="3"/>
      <c r="I82" s="3"/>
      <c r="J82" s="4"/>
      <c r="K82" s="14">
        <f>K57</f>
        <v>8.89</v>
      </c>
      <c r="M82" s="2" t="s">
        <v>52</v>
      </c>
      <c r="N82" s="3"/>
      <c r="O82" s="3"/>
      <c r="P82" s="3"/>
      <c r="Q82" s="3"/>
      <c r="R82" s="3"/>
      <c r="S82" s="3"/>
      <c r="T82" s="3"/>
      <c r="U82" s="3"/>
      <c r="V82" s="4"/>
      <c r="W82" s="14">
        <f>K82</f>
        <v>8.89</v>
      </c>
      <c r="Y82" s="2" t="s">
        <v>49</v>
      </c>
      <c r="Z82" s="3"/>
      <c r="AA82" s="3"/>
      <c r="AB82" s="3"/>
      <c r="AC82" s="3"/>
      <c r="AD82" s="3"/>
      <c r="AE82" s="3"/>
      <c r="AF82" s="3"/>
      <c r="AG82" s="3"/>
      <c r="AH82" s="4"/>
      <c r="AI82" s="14">
        <f>W82</f>
        <v>8.89</v>
      </c>
    </row>
    <row r="83" spans="1:35" ht="15">
      <c r="A83" s="2" t="s">
        <v>39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4043.1720000000005</v>
      </c>
      <c r="M83" s="2" t="s">
        <v>38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4043.1720000000005</v>
      </c>
      <c r="Y83" s="2" t="s">
        <v>37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4043.1720000000005</v>
      </c>
    </row>
    <row r="84" spans="1:35" ht="15.75">
      <c r="A84" s="2"/>
      <c r="B84" s="6" t="s">
        <v>2</v>
      </c>
      <c r="C84" s="6"/>
      <c r="D84" s="3"/>
      <c r="E84" s="3"/>
      <c r="F84" s="3"/>
      <c r="G84" s="3"/>
      <c r="H84" s="3"/>
      <c r="I84" s="3"/>
      <c r="J84" s="4"/>
      <c r="K84" s="5"/>
      <c r="M84" s="2"/>
      <c r="N84" s="6" t="s">
        <v>2</v>
      </c>
      <c r="O84" s="6"/>
      <c r="P84" s="3"/>
      <c r="Q84" s="3"/>
      <c r="R84" s="3"/>
      <c r="S84" s="3"/>
      <c r="T84" s="3"/>
      <c r="U84" s="3"/>
      <c r="V84" s="4"/>
      <c r="W84" s="5"/>
      <c r="Y84" s="2"/>
      <c r="Z84" s="6" t="s">
        <v>2</v>
      </c>
      <c r="AA84" s="6"/>
      <c r="AB84" s="3"/>
      <c r="AC84" s="3"/>
      <c r="AD84" s="3"/>
      <c r="AE84" s="3"/>
      <c r="AF84" s="3"/>
      <c r="AG84" s="3"/>
      <c r="AH84" s="4"/>
      <c r="AI84" s="5"/>
    </row>
    <row r="85" spans="1:35" ht="15.75">
      <c r="A85" s="7" t="s">
        <v>97</v>
      </c>
      <c r="B85" s="3"/>
      <c r="C85" s="3"/>
      <c r="D85" s="3"/>
      <c r="E85" s="3"/>
      <c r="F85" s="3"/>
      <c r="G85" s="3"/>
      <c r="H85" s="3"/>
      <c r="I85" s="3"/>
      <c r="J85" s="4"/>
      <c r="K85" s="15">
        <f>K60</f>
        <v>1878.324</v>
      </c>
      <c r="M85" s="7" t="s">
        <v>97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1878.324</v>
      </c>
      <c r="Y85" s="7" t="s">
        <v>97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1878.324</v>
      </c>
    </row>
    <row r="86" spans="1:35" ht="15.75">
      <c r="A86" s="7" t="s">
        <v>16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K61</f>
        <v>95.508</v>
      </c>
      <c r="M86" s="7" t="s">
        <v>16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95.508</v>
      </c>
      <c r="Y86" s="7" t="s">
        <v>16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95.508</v>
      </c>
    </row>
    <row r="87" spans="1:35" ht="15.75">
      <c r="A87" s="7" t="s">
        <v>53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454.8</v>
      </c>
      <c r="M87" s="7" t="s">
        <v>53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454.8</v>
      </c>
      <c r="Y87" s="7" t="s">
        <v>53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454.8</v>
      </c>
    </row>
    <row r="88" spans="1:35" ht="15.75">
      <c r="A88" s="7" t="s">
        <v>80</v>
      </c>
      <c r="B88" s="3"/>
      <c r="C88" s="3"/>
      <c r="D88" s="3"/>
      <c r="E88" s="3"/>
      <c r="F88" s="3"/>
      <c r="G88" s="3"/>
      <c r="H88" s="3"/>
      <c r="I88" s="3"/>
      <c r="J88" s="4"/>
      <c r="K88" s="15">
        <v>0</v>
      </c>
      <c r="M88" s="7" t="s">
        <v>80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0</v>
      </c>
      <c r="Y88" s="7" t="s">
        <v>80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0</v>
      </c>
    </row>
    <row r="89" spans="1:35" ht="15.75">
      <c r="A89" s="7" t="s">
        <v>81</v>
      </c>
      <c r="B89" s="6"/>
      <c r="C89" s="6"/>
      <c r="D89" s="6"/>
      <c r="E89" s="6"/>
      <c r="F89" s="6"/>
      <c r="G89" s="6"/>
      <c r="H89" s="6"/>
      <c r="I89" s="3"/>
      <c r="J89" s="4"/>
      <c r="K89" s="14">
        <f>K93+K99</f>
        <v>4605</v>
      </c>
      <c r="M89" s="7" t="s">
        <v>81</v>
      </c>
      <c r="N89" s="6"/>
      <c r="O89" s="6"/>
      <c r="P89" s="6"/>
      <c r="Q89" s="6"/>
      <c r="R89" s="6"/>
      <c r="S89" s="6"/>
      <c r="T89" s="6"/>
      <c r="U89" s="3"/>
      <c r="V89" s="4"/>
      <c r="W89" s="14">
        <f>W93</f>
        <v>2028</v>
      </c>
      <c r="Y89" s="7" t="s">
        <v>81</v>
      </c>
      <c r="Z89" s="6"/>
      <c r="AA89" s="6"/>
      <c r="AB89" s="6"/>
      <c r="AC89" s="6"/>
      <c r="AD89" s="6"/>
      <c r="AE89" s="6"/>
      <c r="AF89" s="6"/>
      <c r="AG89" s="3"/>
      <c r="AH89" s="4"/>
      <c r="AI89" s="14">
        <f>AI93</f>
        <v>605</v>
      </c>
    </row>
    <row r="90" spans="1:35" ht="15">
      <c r="A90" s="2" t="s">
        <v>4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4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4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>
        <v>605</v>
      </c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>
        <v>2028</v>
      </c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>
        <v>605</v>
      </c>
    </row>
    <row r="94" spans="1:35" ht="15">
      <c r="A94" s="8" t="s">
        <v>8</v>
      </c>
      <c r="B94" s="9"/>
      <c r="C94" s="9"/>
      <c r="D94" s="9"/>
      <c r="E94" s="9"/>
      <c r="F94" s="9"/>
      <c r="G94" s="9"/>
      <c r="H94" s="9"/>
      <c r="I94" s="9"/>
      <c r="J94" s="10"/>
      <c r="K94" s="5"/>
      <c r="M94" s="8" t="s">
        <v>8</v>
      </c>
      <c r="N94" s="9"/>
      <c r="O94" s="9"/>
      <c r="P94" s="9"/>
      <c r="Q94" s="9"/>
      <c r="R94" s="9"/>
      <c r="S94" s="9"/>
      <c r="T94" s="9"/>
      <c r="U94" s="9"/>
      <c r="V94" s="10"/>
      <c r="W94" s="5"/>
      <c r="Y94" s="8" t="s">
        <v>8</v>
      </c>
      <c r="Z94" s="9"/>
      <c r="AA94" s="9"/>
      <c r="AB94" s="9"/>
      <c r="AC94" s="9"/>
      <c r="AD94" s="9"/>
      <c r="AE94" s="9"/>
      <c r="AF94" s="9"/>
      <c r="AG94" s="9"/>
      <c r="AH94" s="10"/>
      <c r="AI94" s="5"/>
    </row>
    <row r="95" spans="1:35" ht="15">
      <c r="A95" s="2" t="s">
        <v>54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54</v>
      </c>
      <c r="N95" s="3"/>
      <c r="O95" s="3"/>
      <c r="P95" s="3"/>
      <c r="Q95" s="3"/>
      <c r="R95" s="3"/>
      <c r="S95" s="3"/>
      <c r="T95" s="3"/>
      <c r="U95" s="3"/>
      <c r="V95" s="4"/>
      <c r="W95" s="5" t="s">
        <v>24</v>
      </c>
      <c r="Y95" s="2" t="s">
        <v>9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8" t="s">
        <v>11</v>
      </c>
      <c r="B97" s="9"/>
      <c r="C97" s="9"/>
      <c r="D97" s="9"/>
      <c r="E97" s="9"/>
      <c r="F97" s="9"/>
      <c r="G97" s="9"/>
      <c r="H97" s="9"/>
      <c r="I97" s="9"/>
      <c r="J97" s="10"/>
      <c r="K97" s="5"/>
      <c r="M97" s="8" t="s">
        <v>11</v>
      </c>
      <c r="N97" s="9"/>
      <c r="O97" s="9"/>
      <c r="P97" s="9"/>
      <c r="Q97" s="9"/>
      <c r="R97" s="9"/>
      <c r="S97" s="9"/>
      <c r="T97" s="9"/>
      <c r="U97" s="9"/>
      <c r="V97" s="10"/>
      <c r="W97" s="5"/>
      <c r="Y97" s="8" t="s">
        <v>11</v>
      </c>
      <c r="Z97" s="9"/>
      <c r="AA97" s="9"/>
      <c r="AB97" s="9"/>
      <c r="AC97" s="9"/>
      <c r="AD97" s="9"/>
      <c r="AE97" s="9"/>
      <c r="AF97" s="9"/>
      <c r="AG97" s="9"/>
      <c r="AH97" s="10"/>
      <c r="AI97" s="5"/>
    </row>
    <row r="98" spans="1:35" ht="15">
      <c r="A98" s="2" t="s">
        <v>12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12</v>
      </c>
      <c r="N98" s="3"/>
      <c r="O98" s="3"/>
      <c r="P98" s="3"/>
      <c r="Q98" s="3"/>
      <c r="R98" s="3"/>
      <c r="S98" s="3"/>
      <c r="T98" s="3"/>
      <c r="U98" s="3"/>
      <c r="V98" s="4"/>
      <c r="W98" s="5" t="s">
        <v>24</v>
      </c>
      <c r="Y98" s="2" t="s">
        <v>12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99</v>
      </c>
      <c r="B99" s="3"/>
      <c r="C99" s="3"/>
      <c r="D99" s="3"/>
      <c r="E99" s="3"/>
      <c r="F99" s="3"/>
      <c r="G99" s="3"/>
      <c r="H99" s="3"/>
      <c r="I99" s="3"/>
      <c r="J99" s="4"/>
      <c r="K99" s="5">
        <v>4000</v>
      </c>
      <c r="M99" s="2" t="s">
        <v>23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96</v>
      </c>
      <c r="Z99" s="3"/>
      <c r="AA99" s="3"/>
      <c r="AB99" s="3"/>
      <c r="AC99" s="3"/>
      <c r="AD99" s="3"/>
      <c r="AE99" s="3"/>
      <c r="AF99" s="3"/>
      <c r="AG99" s="3"/>
      <c r="AH99" s="4"/>
      <c r="AI99" s="5" t="s">
        <v>24</v>
      </c>
    </row>
    <row r="100" spans="1:35" ht="15">
      <c r="A100" s="8" t="s">
        <v>14</v>
      </c>
      <c r="B100" s="9"/>
      <c r="C100" s="9"/>
      <c r="D100" s="9"/>
      <c r="E100" s="9"/>
      <c r="F100" s="9"/>
      <c r="G100" s="9"/>
      <c r="H100" s="9"/>
      <c r="I100" s="9"/>
      <c r="J100" s="10"/>
      <c r="K100" s="15">
        <f>K85+K86+K87+K88+K89</f>
        <v>7033.632</v>
      </c>
      <c r="M100" s="8" t="s">
        <v>14</v>
      </c>
      <c r="N100" s="9"/>
      <c r="O100" s="9"/>
      <c r="P100" s="9"/>
      <c r="Q100" s="9"/>
      <c r="R100" s="9"/>
      <c r="S100" s="9"/>
      <c r="T100" s="9"/>
      <c r="U100" s="9"/>
      <c r="V100" s="10"/>
      <c r="W100" s="15">
        <f>W85+W86+W87+W88+W89</f>
        <v>4456.632</v>
      </c>
      <c r="Y100" s="8" t="s">
        <v>14</v>
      </c>
      <c r="Z100" s="9"/>
      <c r="AA100" s="9"/>
      <c r="AB100" s="9"/>
      <c r="AC100" s="9"/>
      <c r="AD100" s="9"/>
      <c r="AE100" s="9"/>
      <c r="AF100" s="9"/>
      <c r="AG100" s="9"/>
      <c r="AH100" s="10"/>
      <c r="AI100" s="15">
        <f>AI85+AI86+AI87+AI88+AI89</f>
        <v>3033.632</v>
      </c>
    </row>
    <row r="102" ht="12.75">
      <c r="AI102" s="16" t="s">
        <v>24</v>
      </c>
    </row>
    <row r="103" ht="12.75">
      <c r="AI103" s="19" t="s">
        <v>24</v>
      </c>
    </row>
    <row r="104" ht="12.75">
      <c r="AI104" s="24">
        <f>AI79+AI83-AI100</f>
        <v>18576.480000000007</v>
      </c>
    </row>
    <row r="105" spans="11:22" ht="15">
      <c r="K105" t="s">
        <v>100</v>
      </c>
      <c r="L105" t="s">
        <v>101</v>
      </c>
      <c r="M105" s="25" t="s">
        <v>102</v>
      </c>
      <c r="N105" t="s">
        <v>32</v>
      </c>
      <c r="O105" t="s">
        <v>30</v>
      </c>
      <c r="P105" t="s">
        <v>28</v>
      </c>
      <c r="Q105" t="s">
        <v>17</v>
      </c>
      <c r="R105" t="s">
        <v>18</v>
      </c>
      <c r="S105" t="s">
        <v>19</v>
      </c>
      <c r="T105" t="s">
        <v>103</v>
      </c>
      <c r="U105" t="s">
        <v>21</v>
      </c>
      <c r="V105" t="s">
        <v>22</v>
      </c>
    </row>
    <row r="106" spans="1:22" ht="15">
      <c r="A106" s="2" t="s">
        <v>104</v>
      </c>
      <c r="B106" s="3"/>
      <c r="C106" s="3"/>
      <c r="D106" s="3"/>
      <c r="E106" s="3"/>
      <c r="F106" s="3"/>
      <c r="G106" s="3"/>
      <c r="H106" s="3"/>
      <c r="I106" s="3"/>
      <c r="J106" s="4"/>
      <c r="K106" s="15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15">
      <c r="A107" s="2" t="s">
        <v>105</v>
      </c>
      <c r="B107" s="3"/>
      <c r="C107" s="3"/>
      <c r="D107" s="3"/>
      <c r="E107" s="3"/>
      <c r="F107" s="3"/>
      <c r="G107" s="3"/>
      <c r="H107" s="3"/>
      <c r="I107" s="3"/>
      <c r="J107" s="4"/>
      <c r="K107" s="15">
        <f>K5</f>
        <v>19997</v>
      </c>
      <c r="L107" s="26">
        <f>W5</f>
        <v>21611.539999999997</v>
      </c>
      <c r="M107" s="26">
        <f>AI5</f>
        <v>23226.079999999998</v>
      </c>
      <c r="N107" s="26">
        <f>K29</f>
        <v>24840.62</v>
      </c>
      <c r="O107" s="26">
        <f>W29</f>
        <v>26455.16</v>
      </c>
      <c r="P107" s="26">
        <f>AI29</f>
        <v>28069.7</v>
      </c>
      <c r="Q107" s="26">
        <f>K54</f>
        <v>29684.24</v>
      </c>
      <c r="R107" s="26">
        <f>W54</f>
        <v>31298.780000000002</v>
      </c>
      <c r="S107" s="26">
        <f>AI54</f>
        <v>31130.320000000007</v>
      </c>
      <c r="T107" s="26">
        <f>K79</f>
        <v>20970.860000000008</v>
      </c>
      <c r="U107" s="26">
        <f>W79</f>
        <v>17980.40000000001</v>
      </c>
      <c r="V107" s="26">
        <f>AI79</f>
        <v>17566.94000000001</v>
      </c>
    </row>
    <row r="108" spans="1:22" ht="15">
      <c r="A108" s="2" t="s">
        <v>0</v>
      </c>
      <c r="B108" s="3"/>
      <c r="C108" s="3"/>
      <c r="D108" s="3"/>
      <c r="E108" s="3"/>
      <c r="F108" s="3"/>
      <c r="G108" s="3"/>
      <c r="H108" s="3"/>
      <c r="I108" s="3"/>
      <c r="J108" s="4"/>
      <c r="K108" s="27">
        <f aca="true" t="shared" si="0" ref="K108:K128">K6</f>
        <v>454.8</v>
      </c>
      <c r="L108" s="28">
        <f aca="true" t="shared" si="1" ref="L108:L128">W6</f>
        <v>454.8</v>
      </c>
      <c r="M108" s="28">
        <f aca="true" t="shared" si="2" ref="M108:M128">AI6</f>
        <v>454.8</v>
      </c>
      <c r="N108" s="28">
        <f aca="true" t="shared" si="3" ref="N108:N128">K30</f>
        <v>454.8</v>
      </c>
      <c r="O108" s="28">
        <f aca="true" t="shared" si="4" ref="O108:O128">W30</f>
        <v>454.8</v>
      </c>
      <c r="P108" s="28">
        <f aca="true" t="shared" si="5" ref="P108:P128">AI30</f>
        <v>454.8</v>
      </c>
      <c r="Q108" s="28">
        <f aca="true" t="shared" si="6" ref="Q108:Q128">K55</f>
        <v>454.8</v>
      </c>
      <c r="R108" s="28">
        <f aca="true" t="shared" si="7" ref="R108:R128">W55</f>
        <v>454.8</v>
      </c>
      <c r="S108" s="28">
        <f aca="true" t="shared" si="8" ref="S108:S128">AI55</f>
        <v>454.8</v>
      </c>
      <c r="T108" s="28">
        <f aca="true" t="shared" si="9" ref="T108:T128">K80</f>
        <v>454.8</v>
      </c>
      <c r="U108" s="28">
        <f aca="true" t="shared" si="10" ref="U108:U128">W80</f>
        <v>454.8</v>
      </c>
      <c r="V108" s="28">
        <f aca="true" t="shared" si="11" ref="V108:V128">AI80</f>
        <v>454.8</v>
      </c>
    </row>
    <row r="109" spans="1:22" ht="15">
      <c r="A109" s="2" t="s">
        <v>1</v>
      </c>
      <c r="B109" s="3"/>
      <c r="C109" s="3"/>
      <c r="D109" s="3"/>
      <c r="E109" s="3"/>
      <c r="F109" s="3"/>
      <c r="G109" s="3"/>
      <c r="H109" s="3"/>
      <c r="I109" s="3"/>
      <c r="J109" s="4"/>
      <c r="K109" s="29">
        <f t="shared" si="0"/>
        <v>12</v>
      </c>
      <c r="L109" s="26">
        <f t="shared" si="1"/>
        <v>12</v>
      </c>
      <c r="M109" s="26">
        <f t="shared" si="2"/>
        <v>12</v>
      </c>
      <c r="N109" s="26">
        <f t="shared" si="3"/>
        <v>12</v>
      </c>
      <c r="O109" s="26">
        <f t="shared" si="4"/>
        <v>12</v>
      </c>
      <c r="P109" s="26">
        <f t="shared" si="5"/>
        <v>12</v>
      </c>
      <c r="Q109" s="26">
        <f t="shared" si="6"/>
        <v>12</v>
      </c>
      <c r="R109" s="26">
        <f t="shared" si="7"/>
        <v>12</v>
      </c>
      <c r="S109" s="26">
        <f t="shared" si="8"/>
        <v>12</v>
      </c>
      <c r="T109" s="26">
        <f t="shared" si="9"/>
        <v>12</v>
      </c>
      <c r="U109" s="26">
        <f t="shared" si="10"/>
        <v>12</v>
      </c>
      <c r="V109" s="26">
        <f t="shared" si="11"/>
        <v>12</v>
      </c>
    </row>
    <row r="110" spans="1:22" ht="15">
      <c r="A110" s="2" t="s">
        <v>49</v>
      </c>
      <c r="B110" s="3"/>
      <c r="C110" s="3"/>
      <c r="D110" s="3"/>
      <c r="E110" s="3"/>
      <c r="F110" s="3"/>
      <c r="G110" s="3"/>
      <c r="H110" s="3"/>
      <c r="I110" s="3"/>
      <c r="J110" s="4"/>
      <c r="K110" s="30">
        <f t="shared" si="0"/>
        <v>8.89</v>
      </c>
      <c r="L110" s="31">
        <f t="shared" si="1"/>
        <v>8.89</v>
      </c>
      <c r="M110" s="31">
        <f t="shared" si="2"/>
        <v>8.89</v>
      </c>
      <c r="N110" s="31">
        <f t="shared" si="3"/>
        <v>8.89</v>
      </c>
      <c r="O110" s="31">
        <f t="shared" si="4"/>
        <v>8.89</v>
      </c>
      <c r="P110" s="31">
        <f t="shared" si="5"/>
        <v>8.89</v>
      </c>
      <c r="Q110" s="31">
        <f t="shared" si="6"/>
        <v>8.89</v>
      </c>
      <c r="R110" s="31">
        <f t="shared" si="7"/>
        <v>8.89</v>
      </c>
      <c r="S110" s="31">
        <f t="shared" si="8"/>
        <v>8.89</v>
      </c>
      <c r="T110" s="31">
        <f t="shared" si="9"/>
        <v>8.89</v>
      </c>
      <c r="U110" s="31">
        <f t="shared" si="10"/>
        <v>8.89</v>
      </c>
      <c r="V110" s="31">
        <f t="shared" si="11"/>
        <v>8.89</v>
      </c>
    </row>
    <row r="111" spans="1:22" ht="15">
      <c r="A111" s="2" t="s">
        <v>106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t="shared" si="0"/>
        <v>4043.1720000000005</v>
      </c>
      <c r="L111" s="26">
        <f t="shared" si="1"/>
        <v>4043.1720000000005</v>
      </c>
      <c r="M111" s="26">
        <f t="shared" si="2"/>
        <v>4043.1720000000005</v>
      </c>
      <c r="N111" s="26">
        <f t="shared" si="3"/>
        <v>4043.1720000000005</v>
      </c>
      <c r="O111" s="26">
        <f t="shared" si="4"/>
        <v>4043.1720000000005</v>
      </c>
      <c r="P111" s="26">
        <f t="shared" si="5"/>
        <v>4043.1720000000005</v>
      </c>
      <c r="Q111" s="26">
        <f t="shared" si="6"/>
        <v>4043.1720000000005</v>
      </c>
      <c r="R111" s="26">
        <f t="shared" si="7"/>
        <v>4043.1720000000005</v>
      </c>
      <c r="S111" s="26">
        <f t="shared" si="8"/>
        <v>4043.1720000000005</v>
      </c>
      <c r="T111" s="26">
        <f t="shared" si="9"/>
        <v>4043.1720000000005</v>
      </c>
      <c r="U111" s="26">
        <f t="shared" si="10"/>
        <v>4043.1720000000005</v>
      </c>
      <c r="V111" s="26">
        <f t="shared" si="11"/>
        <v>4043.1720000000005</v>
      </c>
    </row>
    <row r="112" spans="1:22" ht="15.75">
      <c r="A112" s="2"/>
      <c r="B112" s="6" t="s">
        <v>2</v>
      </c>
      <c r="C112" s="6"/>
      <c r="D112" s="3"/>
      <c r="E112" s="3"/>
      <c r="F112" s="3"/>
      <c r="G112" s="3"/>
      <c r="H112" s="3"/>
      <c r="I112" s="3"/>
      <c r="J112" s="4"/>
      <c r="K112" s="29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ht="15.75">
      <c r="A113" s="7" t="s">
        <v>97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0"/>
        <v>1878.324</v>
      </c>
      <c r="L113" s="26">
        <f t="shared" si="1"/>
        <v>1878.324</v>
      </c>
      <c r="M113" s="26">
        <f t="shared" si="2"/>
        <v>1878.324</v>
      </c>
      <c r="N113" s="26">
        <f t="shared" si="3"/>
        <v>1878.324</v>
      </c>
      <c r="O113" s="26">
        <f t="shared" si="4"/>
        <v>1878.324</v>
      </c>
      <c r="P113" s="26">
        <f t="shared" si="5"/>
        <v>1878.324</v>
      </c>
      <c r="Q113" s="26">
        <f t="shared" si="6"/>
        <v>1878.324</v>
      </c>
      <c r="R113" s="26">
        <f t="shared" si="7"/>
        <v>1878.324</v>
      </c>
      <c r="S113" s="26">
        <f t="shared" si="8"/>
        <v>1878.324</v>
      </c>
      <c r="T113" s="26">
        <f t="shared" si="9"/>
        <v>1878.324</v>
      </c>
      <c r="U113" s="26">
        <f t="shared" si="10"/>
        <v>1878.324</v>
      </c>
      <c r="V113" s="26">
        <f t="shared" si="11"/>
        <v>1878.324</v>
      </c>
    </row>
    <row r="114" spans="1:22" ht="15.75">
      <c r="A114" s="7" t="s">
        <v>16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95.508</v>
      </c>
      <c r="L114" s="26">
        <f t="shared" si="1"/>
        <v>95.508</v>
      </c>
      <c r="M114" s="26">
        <f t="shared" si="2"/>
        <v>95.508</v>
      </c>
      <c r="N114" s="26">
        <f t="shared" si="3"/>
        <v>95.508</v>
      </c>
      <c r="O114" s="26">
        <f t="shared" si="4"/>
        <v>95.508</v>
      </c>
      <c r="P114" s="26">
        <f t="shared" si="5"/>
        <v>95.508</v>
      </c>
      <c r="Q114" s="26">
        <f t="shared" si="6"/>
        <v>95.508</v>
      </c>
      <c r="R114" s="26">
        <f t="shared" si="7"/>
        <v>95.508</v>
      </c>
      <c r="S114" s="26">
        <f t="shared" si="8"/>
        <v>95.508</v>
      </c>
      <c r="T114" s="26">
        <f t="shared" si="9"/>
        <v>95.508</v>
      </c>
      <c r="U114" s="26">
        <f t="shared" si="10"/>
        <v>95.508</v>
      </c>
      <c r="V114" s="26">
        <f t="shared" si="11"/>
        <v>95.508</v>
      </c>
    </row>
    <row r="115" spans="1:22" ht="15.75">
      <c r="A115" s="7" t="s">
        <v>107</v>
      </c>
      <c r="B115" s="3"/>
      <c r="C115" s="3"/>
      <c r="D115" s="3"/>
      <c r="E115" s="3"/>
      <c r="F115" s="3"/>
      <c r="G115" s="3"/>
      <c r="H115" s="3"/>
      <c r="I115" s="3"/>
      <c r="J115" s="4"/>
      <c r="K115" s="29">
        <f t="shared" si="0"/>
        <v>454.8</v>
      </c>
      <c r="L115" s="26">
        <f t="shared" si="1"/>
        <v>454.8</v>
      </c>
      <c r="M115" s="26">
        <f t="shared" si="2"/>
        <v>454.8</v>
      </c>
      <c r="N115" s="26">
        <f t="shared" si="3"/>
        <v>454.8</v>
      </c>
      <c r="O115" s="26">
        <f t="shared" si="4"/>
        <v>454.8</v>
      </c>
      <c r="P115" s="26">
        <f t="shared" si="5"/>
        <v>454.8</v>
      </c>
      <c r="Q115" s="26">
        <f t="shared" si="6"/>
        <v>454.8</v>
      </c>
      <c r="R115" s="26">
        <f t="shared" si="7"/>
        <v>454.8</v>
      </c>
      <c r="S115" s="26">
        <f t="shared" si="8"/>
        <v>454.8</v>
      </c>
      <c r="T115" s="26">
        <f t="shared" si="9"/>
        <v>454.8</v>
      </c>
      <c r="U115" s="26">
        <f t="shared" si="10"/>
        <v>454.8</v>
      </c>
      <c r="V115" s="26">
        <f t="shared" si="11"/>
        <v>454.8</v>
      </c>
    </row>
    <row r="116" spans="1:22" ht="15.75">
      <c r="A116" s="7" t="s">
        <v>108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0</v>
      </c>
      <c r="L116" s="26">
        <f t="shared" si="1"/>
        <v>0</v>
      </c>
      <c r="M116" s="26" t="str">
        <f t="shared" si="2"/>
        <v> </v>
      </c>
      <c r="N116" s="26" t="str">
        <f t="shared" si="3"/>
        <v> </v>
      </c>
      <c r="O116" s="26" t="str">
        <f t="shared" si="4"/>
        <v> </v>
      </c>
      <c r="P116" s="26" t="str">
        <f t="shared" si="5"/>
        <v> </v>
      </c>
      <c r="Q116" s="26" t="str">
        <f t="shared" si="6"/>
        <v> </v>
      </c>
      <c r="R116" s="26" t="str">
        <f t="shared" si="7"/>
        <v> </v>
      </c>
      <c r="S116" s="26" t="str">
        <f t="shared" si="8"/>
        <v> </v>
      </c>
      <c r="T116" s="26">
        <f t="shared" si="9"/>
        <v>0</v>
      </c>
      <c r="U116" s="26">
        <f t="shared" si="10"/>
        <v>0</v>
      </c>
      <c r="V116" s="26">
        <f t="shared" si="11"/>
        <v>0</v>
      </c>
    </row>
    <row r="117" spans="1:22" ht="15.75">
      <c r="A117" s="7" t="s">
        <v>109</v>
      </c>
      <c r="B117" s="6"/>
      <c r="C117" s="6"/>
      <c r="D117" s="6"/>
      <c r="E117" s="6"/>
      <c r="F117" s="6"/>
      <c r="G117" s="6"/>
      <c r="H117" s="6"/>
      <c r="I117" s="3"/>
      <c r="J117" s="4"/>
      <c r="K117" s="29">
        <f t="shared" si="0"/>
        <v>0</v>
      </c>
      <c r="L117" s="26">
        <f t="shared" si="1"/>
        <v>0</v>
      </c>
      <c r="M117" s="26">
        <f t="shared" si="2"/>
        <v>0</v>
      </c>
      <c r="N117" s="26">
        <f t="shared" si="3"/>
        <v>0</v>
      </c>
      <c r="O117" s="26">
        <f t="shared" si="4"/>
        <v>0</v>
      </c>
      <c r="P117" s="26" t="str">
        <f t="shared" si="5"/>
        <v> </v>
      </c>
      <c r="Q117" s="26">
        <f t="shared" si="6"/>
        <v>0</v>
      </c>
      <c r="R117" s="26">
        <f t="shared" si="7"/>
        <v>1783</v>
      </c>
      <c r="S117" s="26">
        <f t="shared" si="8"/>
        <v>11774</v>
      </c>
      <c r="T117" s="26">
        <f t="shared" si="9"/>
        <v>4605</v>
      </c>
      <c r="U117" s="26">
        <f t="shared" si="10"/>
        <v>2028</v>
      </c>
      <c r="V117" s="26">
        <f t="shared" si="11"/>
        <v>605</v>
      </c>
    </row>
    <row r="118" spans="1:22" ht="15">
      <c r="A118" s="2" t="s">
        <v>4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0</v>
      </c>
      <c r="L118" s="26">
        <f t="shared" si="1"/>
        <v>0</v>
      </c>
      <c r="M118" s="26">
        <f t="shared" si="2"/>
        <v>0</v>
      </c>
      <c r="N118" s="26">
        <f t="shared" si="3"/>
        <v>0</v>
      </c>
      <c r="O118" s="26">
        <f t="shared" si="4"/>
        <v>0</v>
      </c>
      <c r="P118" s="26">
        <f t="shared" si="5"/>
        <v>0</v>
      </c>
      <c r="Q118" s="26">
        <f t="shared" si="6"/>
        <v>0</v>
      </c>
      <c r="R118" s="26">
        <f t="shared" si="7"/>
        <v>0</v>
      </c>
      <c r="S118" s="26">
        <f t="shared" si="8"/>
        <v>0</v>
      </c>
      <c r="T118" s="26">
        <f t="shared" si="9"/>
        <v>0</v>
      </c>
      <c r="U118" s="26">
        <f t="shared" si="10"/>
        <v>0</v>
      </c>
      <c r="V118" s="26">
        <f t="shared" si="11"/>
        <v>0</v>
      </c>
    </row>
    <row r="119" spans="1:22" ht="15">
      <c r="A119" s="2" t="s">
        <v>5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0</v>
      </c>
      <c r="L119" s="26">
        <f t="shared" si="1"/>
        <v>0</v>
      </c>
      <c r="M119" s="26">
        <f t="shared" si="2"/>
        <v>0</v>
      </c>
      <c r="N119" s="26">
        <f t="shared" si="3"/>
        <v>0</v>
      </c>
      <c r="O119" s="26">
        <f t="shared" si="4"/>
        <v>0</v>
      </c>
      <c r="P119" s="26">
        <f t="shared" si="5"/>
        <v>0</v>
      </c>
      <c r="Q119" s="26">
        <f t="shared" si="6"/>
        <v>0</v>
      </c>
      <c r="R119" s="26">
        <f t="shared" si="7"/>
        <v>0</v>
      </c>
      <c r="S119" s="26">
        <f t="shared" si="8"/>
        <v>0</v>
      </c>
      <c r="T119" s="26">
        <f t="shared" si="9"/>
        <v>0</v>
      </c>
      <c r="U119" s="26">
        <f t="shared" si="10"/>
        <v>0</v>
      </c>
      <c r="V119" s="26">
        <f t="shared" si="11"/>
        <v>0</v>
      </c>
    </row>
    <row r="120" spans="1:22" ht="15">
      <c r="A120" s="2" t="s">
        <v>6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6">
        <f t="shared" si="1"/>
        <v>0</v>
      </c>
      <c r="M120" s="26">
        <f t="shared" si="2"/>
        <v>0</v>
      </c>
      <c r="N120" s="26">
        <f t="shared" si="3"/>
        <v>0</v>
      </c>
      <c r="O120" s="26">
        <f t="shared" si="4"/>
        <v>0</v>
      </c>
      <c r="P120" s="26">
        <f t="shared" si="5"/>
        <v>0</v>
      </c>
      <c r="Q120" s="26">
        <f t="shared" si="6"/>
        <v>0</v>
      </c>
      <c r="R120" s="26">
        <f t="shared" si="7"/>
        <v>0</v>
      </c>
      <c r="S120" s="26">
        <f t="shared" si="8"/>
        <v>0</v>
      </c>
      <c r="T120" s="26">
        <f t="shared" si="9"/>
        <v>0</v>
      </c>
      <c r="U120" s="26">
        <f t="shared" si="10"/>
        <v>0</v>
      </c>
      <c r="V120" s="26">
        <f t="shared" si="11"/>
        <v>0</v>
      </c>
    </row>
    <row r="121" spans="1:22" ht="15">
      <c r="A121" s="2" t="s">
        <v>110</v>
      </c>
      <c r="B121" s="3"/>
      <c r="C121" s="3"/>
      <c r="D121" s="3"/>
      <c r="E121" s="3"/>
      <c r="F121" s="3"/>
      <c r="G121" s="3"/>
      <c r="H121" s="3"/>
      <c r="I121" s="3"/>
      <c r="J121" s="4"/>
      <c r="K121" s="29">
        <f t="shared" si="0"/>
        <v>0</v>
      </c>
      <c r="L121" s="26">
        <f t="shared" si="1"/>
        <v>0</v>
      </c>
      <c r="M121" s="26">
        <f t="shared" si="2"/>
        <v>0</v>
      </c>
      <c r="N121" s="26">
        <f t="shared" si="3"/>
        <v>0</v>
      </c>
      <c r="O121" s="26">
        <f t="shared" si="4"/>
        <v>0</v>
      </c>
      <c r="P121" s="26" t="str">
        <f t="shared" si="5"/>
        <v> </v>
      </c>
      <c r="Q121" s="26">
        <f t="shared" si="6"/>
        <v>0</v>
      </c>
      <c r="R121" s="26">
        <f t="shared" si="7"/>
        <v>0</v>
      </c>
      <c r="S121" s="26">
        <f t="shared" si="8"/>
        <v>0</v>
      </c>
      <c r="T121" s="26">
        <f t="shared" si="9"/>
        <v>605</v>
      </c>
      <c r="U121" s="26">
        <f t="shared" si="10"/>
        <v>2028</v>
      </c>
      <c r="V121" s="26">
        <f t="shared" si="11"/>
        <v>605</v>
      </c>
    </row>
    <row r="122" spans="1:22" ht="15">
      <c r="A122" s="8" t="s">
        <v>8</v>
      </c>
      <c r="B122" s="9"/>
      <c r="C122" s="9"/>
      <c r="D122" s="9"/>
      <c r="E122" s="9"/>
      <c r="F122" s="9"/>
      <c r="G122" s="9"/>
      <c r="H122" s="9"/>
      <c r="I122" s="9"/>
      <c r="J122" s="10"/>
      <c r="K122" s="29">
        <f t="shared" si="0"/>
        <v>0</v>
      </c>
      <c r="L122" s="26">
        <f t="shared" si="1"/>
        <v>0</v>
      </c>
      <c r="M122" s="26">
        <f t="shared" si="2"/>
        <v>0</v>
      </c>
      <c r="N122" s="26">
        <f t="shared" si="3"/>
        <v>0</v>
      </c>
      <c r="O122" s="26">
        <f t="shared" si="4"/>
        <v>0</v>
      </c>
      <c r="P122" s="26">
        <f t="shared" si="5"/>
        <v>0</v>
      </c>
      <c r="Q122" s="26">
        <f t="shared" si="6"/>
        <v>0</v>
      </c>
      <c r="R122" s="26">
        <f t="shared" si="7"/>
        <v>0</v>
      </c>
      <c r="S122" s="26">
        <f t="shared" si="8"/>
        <v>0</v>
      </c>
      <c r="T122" s="26">
        <f t="shared" si="9"/>
        <v>0</v>
      </c>
      <c r="U122" s="26">
        <f t="shared" si="10"/>
        <v>0</v>
      </c>
      <c r="V122" s="26">
        <f t="shared" si="11"/>
        <v>0</v>
      </c>
    </row>
    <row r="123" spans="1:22" ht="15">
      <c r="A123" s="2" t="s">
        <v>9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6">
        <f t="shared" si="1"/>
        <v>0</v>
      </c>
      <c r="M123" s="26">
        <f t="shared" si="2"/>
        <v>0</v>
      </c>
      <c r="N123" s="26">
        <f t="shared" si="3"/>
        <v>0</v>
      </c>
      <c r="O123" s="26">
        <f t="shared" si="4"/>
        <v>0</v>
      </c>
      <c r="P123" s="26">
        <f t="shared" si="5"/>
        <v>0</v>
      </c>
      <c r="Q123" s="26">
        <f t="shared" si="6"/>
        <v>0</v>
      </c>
      <c r="R123" s="26">
        <f t="shared" si="7"/>
        <v>0</v>
      </c>
      <c r="S123" s="26">
        <f t="shared" si="8"/>
        <v>0</v>
      </c>
      <c r="T123" s="26">
        <f t="shared" si="9"/>
        <v>0</v>
      </c>
      <c r="U123" s="26" t="str">
        <f t="shared" si="10"/>
        <v> </v>
      </c>
      <c r="V123" s="26">
        <f t="shared" si="11"/>
        <v>0</v>
      </c>
    </row>
    <row r="124" spans="1:22" ht="15">
      <c r="A124" s="2" t="s">
        <v>111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6">
        <f t="shared" si="1"/>
        <v>0</v>
      </c>
      <c r="M124" s="26">
        <f t="shared" si="2"/>
        <v>0</v>
      </c>
      <c r="N124" s="26">
        <f t="shared" si="3"/>
        <v>0</v>
      </c>
      <c r="O124" s="26">
        <f t="shared" si="4"/>
        <v>0</v>
      </c>
      <c r="P124" s="26">
        <f t="shared" si="5"/>
        <v>0</v>
      </c>
      <c r="Q124" s="26">
        <f t="shared" si="6"/>
        <v>0</v>
      </c>
      <c r="R124" s="26">
        <f t="shared" si="7"/>
        <v>0</v>
      </c>
      <c r="S124" s="26">
        <f t="shared" si="8"/>
        <v>0</v>
      </c>
      <c r="T124" s="26">
        <f t="shared" si="9"/>
        <v>0</v>
      </c>
      <c r="U124" s="26">
        <f t="shared" si="10"/>
        <v>0</v>
      </c>
      <c r="V124" s="26">
        <f t="shared" si="11"/>
        <v>0</v>
      </c>
    </row>
    <row r="125" spans="1:22" ht="15">
      <c r="A125" s="8" t="s">
        <v>11</v>
      </c>
      <c r="B125" s="9"/>
      <c r="C125" s="9"/>
      <c r="D125" s="9"/>
      <c r="E125" s="9"/>
      <c r="F125" s="9"/>
      <c r="G125" s="9"/>
      <c r="H125" s="9"/>
      <c r="I125" s="9"/>
      <c r="J125" s="10"/>
      <c r="K125" s="29">
        <f t="shared" si="0"/>
        <v>0</v>
      </c>
      <c r="L125" s="26">
        <f t="shared" si="1"/>
        <v>0</v>
      </c>
      <c r="M125" s="26">
        <f t="shared" si="2"/>
        <v>0</v>
      </c>
      <c r="N125" s="26">
        <f t="shared" si="3"/>
        <v>0</v>
      </c>
      <c r="O125" s="26">
        <f t="shared" si="4"/>
        <v>0</v>
      </c>
      <c r="P125" s="26">
        <f t="shared" si="5"/>
        <v>0</v>
      </c>
      <c r="Q125" s="26">
        <f t="shared" si="6"/>
        <v>0</v>
      </c>
      <c r="R125" s="26">
        <f t="shared" si="7"/>
        <v>0</v>
      </c>
      <c r="S125" s="26">
        <f t="shared" si="8"/>
        <v>0</v>
      </c>
      <c r="T125" s="26">
        <f t="shared" si="9"/>
        <v>0</v>
      </c>
      <c r="U125" s="26">
        <f t="shared" si="10"/>
        <v>0</v>
      </c>
      <c r="V125" s="26">
        <f t="shared" si="11"/>
        <v>0</v>
      </c>
    </row>
    <row r="126" spans="1:22" ht="15">
      <c r="A126" s="2" t="s">
        <v>12</v>
      </c>
      <c r="B126" s="3"/>
      <c r="C126" s="3"/>
      <c r="D126" s="3"/>
      <c r="E126" s="3"/>
      <c r="F126" s="3"/>
      <c r="G126" s="3"/>
      <c r="H126" s="3"/>
      <c r="I126" s="3"/>
      <c r="J126" s="4"/>
      <c r="K126" s="29">
        <f t="shared" si="0"/>
        <v>0</v>
      </c>
      <c r="L126" s="26">
        <f t="shared" si="1"/>
        <v>0</v>
      </c>
      <c r="M126" s="26">
        <f t="shared" si="2"/>
        <v>0</v>
      </c>
      <c r="N126" s="26">
        <f t="shared" si="3"/>
        <v>0</v>
      </c>
      <c r="O126" s="26">
        <f t="shared" si="4"/>
        <v>0</v>
      </c>
      <c r="P126" s="26">
        <f t="shared" si="5"/>
        <v>0</v>
      </c>
      <c r="Q126" s="26">
        <f t="shared" si="6"/>
        <v>0</v>
      </c>
      <c r="R126" s="26">
        <f t="shared" si="7"/>
        <v>0</v>
      </c>
      <c r="S126" s="26">
        <f t="shared" si="8"/>
        <v>0</v>
      </c>
      <c r="T126" s="26">
        <f t="shared" si="9"/>
        <v>0</v>
      </c>
      <c r="U126" s="26" t="str">
        <f t="shared" si="10"/>
        <v> </v>
      </c>
      <c r="V126" s="26">
        <f t="shared" si="11"/>
        <v>0</v>
      </c>
    </row>
    <row r="127" spans="1:22" ht="15">
      <c r="A127" s="2" t="s">
        <v>23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6">
        <f t="shared" si="1"/>
        <v>0</v>
      </c>
      <c r="M127" s="26">
        <f t="shared" si="2"/>
        <v>0</v>
      </c>
      <c r="N127" s="26">
        <f t="shared" si="3"/>
        <v>0</v>
      </c>
      <c r="O127" s="26">
        <f t="shared" si="4"/>
        <v>0</v>
      </c>
      <c r="P127" s="26">
        <f t="shared" si="5"/>
        <v>0</v>
      </c>
      <c r="Q127" s="26">
        <f t="shared" si="6"/>
        <v>0</v>
      </c>
      <c r="R127" s="26">
        <f t="shared" si="7"/>
        <v>1783</v>
      </c>
      <c r="S127" s="26">
        <f t="shared" si="8"/>
        <v>11774</v>
      </c>
      <c r="T127" s="26">
        <f t="shared" si="9"/>
        <v>4000</v>
      </c>
      <c r="U127" s="26">
        <f t="shared" si="10"/>
        <v>0</v>
      </c>
      <c r="V127" s="26" t="str">
        <f t="shared" si="11"/>
        <v> </v>
      </c>
    </row>
    <row r="128" spans="1:22" ht="15">
      <c r="A128" s="8" t="s">
        <v>14</v>
      </c>
      <c r="B128" s="9"/>
      <c r="C128" s="9"/>
      <c r="D128" s="9"/>
      <c r="E128" s="9"/>
      <c r="F128" s="9"/>
      <c r="G128" s="9"/>
      <c r="H128" s="9"/>
      <c r="I128" s="9"/>
      <c r="J128" s="10"/>
      <c r="K128" s="29">
        <f t="shared" si="0"/>
        <v>2428.632</v>
      </c>
      <c r="L128" s="26">
        <f t="shared" si="1"/>
        <v>2428.632</v>
      </c>
      <c r="M128" s="26">
        <f t="shared" si="2"/>
        <v>2428.632</v>
      </c>
      <c r="N128" s="26">
        <f t="shared" si="3"/>
        <v>2428.632</v>
      </c>
      <c r="O128" s="26">
        <f t="shared" si="4"/>
        <v>2428.632</v>
      </c>
      <c r="P128" s="26">
        <f t="shared" si="5"/>
        <v>2428.632</v>
      </c>
      <c r="Q128" s="26">
        <f t="shared" si="6"/>
        <v>2428.632</v>
      </c>
      <c r="R128" s="26">
        <f t="shared" si="7"/>
        <v>4211.632</v>
      </c>
      <c r="S128" s="26">
        <f t="shared" si="8"/>
        <v>14202.632</v>
      </c>
      <c r="T128" s="26">
        <f t="shared" si="9"/>
        <v>7033.632</v>
      </c>
      <c r="U128" s="26">
        <f t="shared" si="10"/>
        <v>4456.632</v>
      </c>
      <c r="V128" s="26">
        <f t="shared" si="11"/>
        <v>3033.632</v>
      </c>
    </row>
    <row r="129" spans="11:22" ht="12.75">
      <c r="K129" s="32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8:22" ht="12.75">
      <c r="R130" t="s">
        <v>112</v>
      </c>
      <c r="U130" s="16"/>
      <c r="V130" s="24">
        <f>V107+V111-V128</f>
        <v>18576.480000000007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2018-01-22T10:46:44Z</dcterms:modified>
  <cp:category/>
  <cp:version/>
  <cp:contentType/>
  <cp:contentStatus/>
</cp:coreProperties>
</file>