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<sst xmlns="http://schemas.openxmlformats.org/spreadsheetml/2006/main" count="417" uniqueCount="104">
  <si>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</si>
  <si>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</si>
  <si>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</si>
  <si>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</si>
  <si>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</si>
  <si>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</si>
  <si>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</si>
  <si>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</si>
  <si>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</si>
  <si>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</si>
  <si>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</si>
  <si>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</si>
  <si>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</si>
  <si>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</si>
  <si>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</si>
  <si>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</si>
  <si>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</si>
  <si>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</si>
  <si>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</si>
  <si>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</si>
  <si>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</si>
  <si>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</si>
  <si>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</si>
  <si>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</si>
  <si>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</si>
  <si>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</si>
  <si>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</t>
  </si>
  <si>
    <t>май</t>
  </si>
  <si>
    <t xml:space="preserve">6.начислено за май   </t>
  </si>
  <si>
    <t>апрель</t>
  </si>
  <si>
    <t xml:space="preserve">6.начислено за апрель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</si>
  <si>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</si>
  <si>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</si>
  <si>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</si>
  <si>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</si>
  <si>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</si>
  <si>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</si>
  <si>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18 ул. Пронская за 1 квартал  </t>
  </si>
  <si>
    <t xml:space="preserve">5.начислено за 1 квартал  </t>
  </si>
  <si>
    <t xml:space="preserve">коммунальным услугам жилого дома № 18 ул. Пронская за 2 квартал  </t>
  </si>
  <si>
    <t xml:space="preserve">5.начислено за 2 квартал  </t>
  </si>
  <si>
    <t xml:space="preserve">коммунальным услугам жилого дома № 18 ул. Пронская за 3 квартал  </t>
  </si>
  <si>
    <t xml:space="preserve">5.начислено за 3 квартал  </t>
  </si>
  <si>
    <t xml:space="preserve">коммунальным услугам жилого дома № 18 ул. Пронская за 4 квартал  </t>
  </si>
  <si>
    <t xml:space="preserve">5.начислено за 4 квартал </t>
  </si>
  <si>
    <t xml:space="preserve">коммунальным услугам жилого дома № 18  ул. Пронская за январь  </t>
  </si>
  <si>
    <t xml:space="preserve">коммунальным услугам жилого дома № 18 ул. Пронская за февраль  </t>
  </si>
  <si>
    <t xml:space="preserve">коммунальным услугам жилого дома № 18 ул. Пронская за март  </t>
  </si>
  <si>
    <t xml:space="preserve">5. Тариф  </t>
  </si>
  <si>
    <t xml:space="preserve">5. Тариф </t>
  </si>
  <si>
    <t xml:space="preserve">5. Тариф н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</si>
  <si>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</si>
  <si>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</si>
  <si>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</si>
  <si>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</si>
  <si>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</si>
  <si>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</si>
  <si>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</si>
  <si>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</si>
  <si>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</si>
  <si>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</si>
  <si>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</si>
  <si>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</si>
  <si>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</si>
  <si>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</si>
  <si>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</si>
  <si>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</si>
  <si>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</si>
  <si>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</si>
  <si>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</si>
  <si>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</si>
  <si>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</si>
  <si>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</si>
  <si>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</si>
  <si>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</si>
  <si>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</si>
  <si>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</si>
  <si>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</si>
  <si>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</si>
  <si>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</si>
  <si>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г. Электрические сети (списывание показаний)</t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</si>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</sst>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2" fontId="3" fillId="0" borderId="4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1" fontId="0" fillId="0" borderId="4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39">
      <selection activeCell="K69" sqref="K69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81</v>
      </c>
      <c r="B4" s="3"/>
      <c r="C4" s="3"/>
      <c r="D4" s="3"/>
      <c r="E4" s="3"/>
      <c r="F4" s="3"/>
      <c r="G4" s="3"/>
      <c r="H4" s="3"/>
      <c r="I4" s="3"/>
      <c r="J4" s="4"/>
      <c r="K4" s="12" t="s">
        <v>21</v>
      </c>
    </row>
    <row r="5" spans="1:11" ht="15">
      <c r="A5" s="2" t="s">
        <v>82</v>
      </c>
      <c r="B5" s="3"/>
      <c r="C5" s="3"/>
      <c r="D5" s="3"/>
      <c r="E5" s="3"/>
      <c r="F5" s="3"/>
      <c r="G5" s="3"/>
      <c r="H5" s="3"/>
      <c r="I5" s="3"/>
      <c r="J5" s="4"/>
      <c r="K5" s="12">
        <v>10894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391.6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3">
        <v>12</v>
      </c>
    </row>
    <row r="8" spans="1:11" ht="15">
      <c r="A8" s="2" t="s">
        <v>38</v>
      </c>
      <c r="B8" s="3"/>
      <c r="C8" s="3"/>
      <c r="D8" s="3"/>
      <c r="E8" s="3"/>
      <c r="F8" s="3"/>
      <c r="G8" s="3"/>
      <c r="H8" s="3"/>
      <c r="I8" s="3"/>
      <c r="J8" s="4"/>
      <c r="K8" s="14">
        <f>Лист2!AI9*3</f>
        <v>10032.792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3"/>
    </row>
    <row r="10" spans="1:11" ht="15.75">
      <c r="A10" s="7" t="s">
        <v>94</v>
      </c>
      <c r="B10" s="3"/>
      <c r="C10" s="3"/>
      <c r="D10" s="3"/>
      <c r="E10" s="3"/>
      <c r="F10" s="3"/>
      <c r="G10" s="3"/>
      <c r="H10" s="3"/>
      <c r="I10" s="3"/>
      <c r="J10" s="4"/>
      <c r="K10" s="14">
        <f>Лист2!AI11*3</f>
        <v>4851.924</v>
      </c>
    </row>
    <row r="11" spans="1:11" ht="15.75">
      <c r="A11" s="7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4">
        <f>Лист2!AI12*3</f>
        <v>246.70800000000003</v>
      </c>
    </row>
    <row r="12" spans="1:11" ht="15.75">
      <c r="A12" s="7" t="s">
        <v>51</v>
      </c>
      <c r="B12" s="3"/>
      <c r="C12" s="3"/>
      <c r="D12" s="3"/>
      <c r="E12" s="3"/>
      <c r="F12" s="3"/>
      <c r="G12" s="3"/>
      <c r="H12" s="3"/>
      <c r="I12" s="3"/>
      <c r="J12" s="4"/>
      <c r="K12" s="14">
        <f>Лист2!AI13*3</f>
        <v>1809.1920000000002</v>
      </c>
    </row>
    <row r="13" spans="1:11" ht="15.75">
      <c r="A13" s="7" t="s">
        <v>52</v>
      </c>
      <c r="B13" s="3"/>
      <c r="C13" s="3"/>
      <c r="D13" s="3"/>
      <c r="E13" s="3"/>
      <c r="F13" s="3"/>
      <c r="G13" s="3"/>
      <c r="H13" s="3"/>
      <c r="I13" s="3"/>
      <c r="J13" s="4"/>
      <c r="K13" s="14">
        <f>Лист2!AI14*3</f>
        <v>1174.8000000000002</v>
      </c>
    </row>
    <row r="14" spans="1:11" ht="15.75">
      <c r="A14" s="7" t="s">
        <v>53</v>
      </c>
      <c r="B14" s="6"/>
      <c r="C14" s="6"/>
      <c r="D14" s="6"/>
      <c r="E14" s="6"/>
      <c r="F14" s="6"/>
      <c r="G14" s="6"/>
      <c r="H14" s="6"/>
      <c r="I14" s="3"/>
      <c r="J14" s="4"/>
      <c r="K14" s="13">
        <f>Лист2!AI16+Лист2!W16+Лист2!K16</f>
        <v>360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4">
        <f>K10+K11+K12+K13+K14</f>
        <v>8442.624</v>
      </c>
    </row>
    <row r="18" spans="1:9" ht="15">
      <c r="A18" s="1"/>
      <c r="B18" s="1" t="s">
        <v>12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39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83</v>
      </c>
      <c r="B21" s="3"/>
      <c r="C21" s="3"/>
      <c r="D21" s="3"/>
      <c r="E21" s="3"/>
      <c r="F21" s="3"/>
      <c r="G21" s="3"/>
      <c r="H21" s="3"/>
      <c r="I21" s="3"/>
      <c r="J21" s="4"/>
      <c r="K21" s="12"/>
      <c r="L21" s="15"/>
    </row>
    <row r="22" spans="1:11" ht="15">
      <c r="A22" s="2" t="s">
        <v>84</v>
      </c>
      <c r="B22" s="3"/>
      <c r="C22" s="3"/>
      <c r="D22" s="3"/>
      <c r="E22" s="3"/>
      <c r="F22" s="3"/>
      <c r="G22" s="3"/>
      <c r="H22" s="3"/>
      <c r="I22" s="3"/>
      <c r="J22" s="4"/>
      <c r="K22" s="12">
        <f>K5+K8-K15</f>
        <v>12484.168000000001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2">
        <f>K6</f>
        <v>391.6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3">
        <f>K7</f>
        <v>12</v>
      </c>
    </row>
    <row r="25" spans="1:11" ht="15">
      <c r="A25" s="2" t="s">
        <v>40</v>
      </c>
      <c r="B25" s="3"/>
      <c r="C25" s="3"/>
      <c r="D25" s="3"/>
      <c r="E25" s="3"/>
      <c r="F25" s="3"/>
      <c r="G25" s="3"/>
      <c r="H25" s="3"/>
      <c r="I25" s="3"/>
      <c r="J25" s="4"/>
      <c r="K25" s="14">
        <f>K8</f>
        <v>10032.792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3"/>
    </row>
    <row r="27" spans="1:11" ht="15.75">
      <c r="A27" s="7" t="s">
        <v>94</v>
      </c>
      <c r="B27" s="3"/>
      <c r="C27" s="3"/>
      <c r="D27" s="3"/>
      <c r="E27" s="3"/>
      <c r="F27" s="3"/>
      <c r="G27" s="3"/>
      <c r="H27" s="3"/>
      <c r="I27" s="3"/>
      <c r="J27" s="4"/>
      <c r="K27" s="14">
        <f>K10</f>
        <v>4851.924</v>
      </c>
    </row>
    <row r="28" spans="1:11" ht="15.75">
      <c r="A28" s="7" t="s">
        <v>16</v>
      </c>
      <c r="B28" s="3"/>
      <c r="C28" s="3"/>
      <c r="D28" s="3"/>
      <c r="E28" s="3"/>
      <c r="F28" s="3"/>
      <c r="G28" s="3"/>
      <c r="H28" s="3"/>
      <c r="I28" s="3"/>
      <c r="J28" s="4"/>
      <c r="K28" s="14">
        <f>K11</f>
        <v>246.70800000000003</v>
      </c>
    </row>
    <row r="29" spans="1:11" ht="15.75">
      <c r="A29" s="7" t="s">
        <v>51</v>
      </c>
      <c r="B29" s="3"/>
      <c r="C29" s="3"/>
      <c r="D29" s="3"/>
      <c r="E29" s="3"/>
      <c r="F29" s="3"/>
      <c r="G29" s="3"/>
      <c r="H29" s="3"/>
      <c r="I29" s="3"/>
      <c r="J29" s="4"/>
      <c r="K29" s="14">
        <f>K12</f>
        <v>1809.1920000000002</v>
      </c>
    </row>
    <row r="30" spans="1:11" ht="15.75">
      <c r="A30" s="7" t="s">
        <v>52</v>
      </c>
      <c r="B30" s="3"/>
      <c r="C30" s="3"/>
      <c r="D30" s="3"/>
      <c r="E30" s="3"/>
      <c r="F30" s="3"/>
      <c r="G30" s="3"/>
      <c r="H30" s="3"/>
      <c r="I30" s="3"/>
      <c r="J30" s="4"/>
      <c r="K30" s="14">
        <f>K13</f>
        <v>1174.8000000000002</v>
      </c>
    </row>
    <row r="31" spans="1:11" ht="15.75">
      <c r="A31" s="7" t="s">
        <v>53</v>
      </c>
      <c r="B31" s="6"/>
      <c r="C31" s="6"/>
      <c r="D31" s="6"/>
      <c r="E31" s="6"/>
      <c r="F31" s="6"/>
      <c r="G31" s="6"/>
      <c r="H31" s="6"/>
      <c r="I31" s="3"/>
      <c r="J31" s="4"/>
      <c r="K31" s="14">
        <f>Лист2!K41+Лист2!W40+Лист2!W41+Лист2!AI40+Лист2!AI41</f>
        <v>618.456</v>
      </c>
    </row>
    <row r="32" spans="1:11" ht="15">
      <c r="A32" s="8" t="s">
        <v>11</v>
      </c>
      <c r="B32" s="9"/>
      <c r="C32" s="9"/>
      <c r="D32" s="9"/>
      <c r="E32" s="9"/>
      <c r="F32" s="9"/>
      <c r="G32" s="9"/>
      <c r="H32" s="9"/>
      <c r="I32" s="9"/>
      <c r="J32" s="10"/>
      <c r="K32" s="14">
        <f>K27+K28+K29+K30+K31</f>
        <v>8701.08</v>
      </c>
    </row>
    <row r="34" spans="1:9" ht="15">
      <c r="A34" s="1"/>
      <c r="B34" s="1" t="s">
        <v>12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41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85</v>
      </c>
      <c r="B37" s="3"/>
      <c r="C37" s="3"/>
      <c r="D37" s="3"/>
      <c r="E37" s="3"/>
      <c r="F37" s="3"/>
      <c r="G37" s="3"/>
      <c r="H37" s="3"/>
      <c r="I37" s="3"/>
      <c r="J37" s="4"/>
      <c r="K37" s="12"/>
      <c r="L37" s="15"/>
    </row>
    <row r="38" spans="1:11" ht="15">
      <c r="A38" s="2" t="s">
        <v>86</v>
      </c>
      <c r="B38" s="3"/>
      <c r="C38" s="3"/>
      <c r="D38" s="3"/>
      <c r="E38" s="3"/>
      <c r="F38" s="3"/>
      <c r="G38" s="3"/>
      <c r="H38" s="3"/>
      <c r="I38" s="3"/>
      <c r="J38" s="4"/>
      <c r="K38" s="14">
        <f>K22+K25-K32</f>
        <v>13815.88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2">
        <f>K23</f>
        <v>391.6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3">
        <f>K24</f>
        <v>12</v>
      </c>
    </row>
    <row r="41" spans="1:11" ht="15">
      <c r="A41" s="2" t="s">
        <v>42</v>
      </c>
      <c r="B41" s="3"/>
      <c r="C41" s="3"/>
      <c r="D41" s="3"/>
      <c r="E41" s="3"/>
      <c r="F41" s="3"/>
      <c r="G41" s="3"/>
      <c r="H41" s="3"/>
      <c r="I41" s="3"/>
      <c r="J41" s="4"/>
      <c r="K41" s="14">
        <f>K25</f>
        <v>10032.792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3"/>
    </row>
    <row r="43" spans="1:11" ht="15.75">
      <c r="A43" s="7" t="s">
        <v>94</v>
      </c>
      <c r="B43" s="3"/>
      <c r="C43" s="3"/>
      <c r="D43" s="3"/>
      <c r="E43" s="3"/>
      <c r="F43" s="3"/>
      <c r="G43" s="3"/>
      <c r="H43" s="3"/>
      <c r="I43" s="3"/>
      <c r="J43" s="4"/>
      <c r="K43" s="14">
        <f>K27</f>
        <v>4851.924</v>
      </c>
    </row>
    <row r="44" spans="1:11" ht="15.75">
      <c r="A44" s="7" t="s">
        <v>16</v>
      </c>
      <c r="B44" s="3"/>
      <c r="C44" s="3"/>
      <c r="D44" s="3"/>
      <c r="E44" s="3"/>
      <c r="F44" s="3"/>
      <c r="G44" s="3"/>
      <c r="H44" s="3"/>
      <c r="I44" s="3"/>
      <c r="J44" s="4"/>
      <c r="K44" s="14">
        <f>K28</f>
        <v>246.70800000000003</v>
      </c>
    </row>
    <row r="45" spans="1:11" ht="15.75">
      <c r="A45" s="7" t="s">
        <v>51</v>
      </c>
      <c r="B45" s="3"/>
      <c r="C45" s="3"/>
      <c r="D45" s="3"/>
      <c r="E45" s="3"/>
      <c r="F45" s="3"/>
      <c r="G45" s="3"/>
      <c r="H45" s="3"/>
      <c r="I45" s="3"/>
      <c r="J45" s="4"/>
      <c r="K45" s="14">
        <f>K29</f>
        <v>1809.1920000000002</v>
      </c>
    </row>
    <row r="46" spans="1:11" ht="15.75">
      <c r="A46" s="7" t="s">
        <v>52</v>
      </c>
      <c r="B46" s="3"/>
      <c r="C46" s="3"/>
      <c r="D46" s="3"/>
      <c r="E46" s="3"/>
      <c r="F46" s="3"/>
      <c r="G46" s="3"/>
      <c r="H46" s="3"/>
      <c r="I46" s="3"/>
      <c r="J46" s="4"/>
      <c r="K46" s="14">
        <f>K30</f>
        <v>1174.8000000000002</v>
      </c>
    </row>
    <row r="47" spans="1:11" ht="15.75">
      <c r="A47" s="7" t="s">
        <v>53</v>
      </c>
      <c r="B47" s="6"/>
      <c r="C47" s="6"/>
      <c r="D47" s="6"/>
      <c r="E47" s="6"/>
      <c r="F47" s="6"/>
      <c r="G47" s="6"/>
      <c r="H47" s="6"/>
      <c r="I47" s="3"/>
      <c r="J47" s="4"/>
      <c r="K47" s="14">
        <f>Лист2!AI67+Лист2!W66+Лист2!W67+Лист2!K66+Лист2!K67</f>
        <v>618.456</v>
      </c>
    </row>
    <row r="48" spans="1:11" ht="15">
      <c r="A48" s="8" t="s">
        <v>11</v>
      </c>
      <c r="B48" s="9"/>
      <c r="C48" s="9"/>
      <c r="D48" s="9"/>
      <c r="E48" s="9"/>
      <c r="F48" s="9"/>
      <c r="G48" s="9"/>
      <c r="H48" s="9"/>
      <c r="I48" s="9"/>
      <c r="J48" s="10"/>
      <c r="K48" s="14">
        <f>K43+K44+K45+K46+K47</f>
        <v>8701.08</v>
      </c>
    </row>
    <row r="50" spans="1:9" ht="15">
      <c r="A50" s="1"/>
      <c r="B50" s="1" t="s">
        <v>12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43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87</v>
      </c>
      <c r="B53" s="3"/>
      <c r="C53" s="3"/>
      <c r="D53" s="3"/>
      <c r="E53" s="3"/>
      <c r="F53" s="3"/>
      <c r="G53" s="3"/>
      <c r="H53" s="3"/>
      <c r="I53" s="3"/>
      <c r="J53" s="4"/>
      <c r="K53" s="12"/>
      <c r="L53" s="15"/>
    </row>
    <row r="54" spans="1:11" ht="15">
      <c r="A54" s="2" t="s">
        <v>88</v>
      </c>
      <c r="B54" s="3"/>
      <c r="C54" s="3"/>
      <c r="D54" s="3"/>
      <c r="E54" s="3"/>
      <c r="F54" s="3"/>
      <c r="G54" s="3"/>
      <c r="H54" s="3"/>
      <c r="I54" s="3"/>
      <c r="J54" s="4"/>
      <c r="K54" s="14">
        <f>K38+K41-K48</f>
        <v>15147.591999999999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2">
        <f>K39</f>
        <v>391.6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3">
        <f>K40</f>
        <v>12</v>
      </c>
    </row>
    <row r="57" spans="1:11" ht="15">
      <c r="A57" s="2" t="s">
        <v>44</v>
      </c>
      <c r="B57" s="3"/>
      <c r="C57" s="3"/>
      <c r="D57" s="3"/>
      <c r="E57" s="3"/>
      <c r="F57" s="3"/>
      <c r="G57" s="3"/>
      <c r="H57" s="3"/>
      <c r="I57" s="3"/>
      <c r="J57" s="4"/>
      <c r="K57" s="14">
        <f>Лист2!AI86*3</f>
        <v>10032.792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3"/>
    </row>
    <row r="59" spans="1:11" ht="15.75">
      <c r="A59" s="7" t="s">
        <v>94</v>
      </c>
      <c r="B59" s="3"/>
      <c r="C59" s="3"/>
      <c r="D59" s="3"/>
      <c r="E59" s="3"/>
      <c r="F59" s="3"/>
      <c r="G59" s="3"/>
      <c r="H59" s="3"/>
      <c r="I59" s="3"/>
      <c r="J59" s="4"/>
      <c r="K59" s="14">
        <f>K43</f>
        <v>4851.924</v>
      </c>
    </row>
    <row r="60" spans="1:11" ht="15.75">
      <c r="A60" s="7" t="s">
        <v>16</v>
      </c>
      <c r="B60" s="3"/>
      <c r="C60" s="3"/>
      <c r="D60" s="3"/>
      <c r="E60" s="3"/>
      <c r="F60" s="3"/>
      <c r="G60" s="3"/>
      <c r="H60" s="3"/>
      <c r="I60" s="3"/>
      <c r="J60" s="4"/>
      <c r="K60" s="14">
        <f>K44</f>
        <v>246.70800000000003</v>
      </c>
    </row>
    <row r="61" spans="1:11" ht="15.75">
      <c r="A61" s="7" t="s">
        <v>51</v>
      </c>
      <c r="B61" s="3"/>
      <c r="C61" s="3"/>
      <c r="D61" s="3"/>
      <c r="E61" s="3"/>
      <c r="F61" s="3"/>
      <c r="G61" s="3"/>
      <c r="H61" s="3"/>
      <c r="I61" s="3"/>
      <c r="J61" s="4"/>
      <c r="K61" s="14">
        <f>K45</f>
        <v>1809.1920000000002</v>
      </c>
    </row>
    <row r="62" spans="1:11" ht="15.75">
      <c r="A62" s="7" t="s">
        <v>52</v>
      </c>
      <c r="B62" s="3"/>
      <c r="C62" s="3"/>
      <c r="D62" s="3"/>
      <c r="E62" s="3"/>
      <c r="F62" s="3"/>
      <c r="G62" s="3"/>
      <c r="H62" s="3"/>
      <c r="I62" s="3"/>
      <c r="J62" s="4"/>
      <c r="K62" s="14">
        <f>K46</f>
        <v>1174.8000000000002</v>
      </c>
    </row>
    <row r="63" spans="1:11" ht="15.75">
      <c r="A63" s="7" t="s">
        <v>53</v>
      </c>
      <c r="B63" s="6"/>
      <c r="C63" s="6"/>
      <c r="D63" s="6"/>
      <c r="E63" s="6"/>
      <c r="F63" s="6"/>
      <c r="G63" s="6"/>
      <c r="H63" s="6"/>
      <c r="I63" s="3"/>
      <c r="J63" s="4"/>
      <c r="K63" s="14">
        <f>Лист2!K93*3</f>
        <v>360</v>
      </c>
    </row>
    <row r="64" spans="1:11" ht="15">
      <c r="A64" s="8" t="s">
        <v>11</v>
      </c>
      <c r="B64" s="9"/>
      <c r="C64" s="9"/>
      <c r="D64" s="9"/>
      <c r="E64" s="9"/>
      <c r="F64" s="9"/>
      <c r="G64" s="9"/>
      <c r="H64" s="9"/>
      <c r="I64" s="9"/>
      <c r="J64" s="10"/>
      <c r="K64" s="14">
        <f>K59+K60+K61+K62+K63</f>
        <v>8442.624</v>
      </c>
    </row>
    <row r="66" spans="1:12" ht="15">
      <c r="A66" s="2" t="s">
        <v>89</v>
      </c>
      <c r="B66" s="11"/>
      <c r="C66" s="11"/>
      <c r="D66" s="11"/>
      <c r="E66" s="11"/>
      <c r="F66" s="11"/>
      <c r="G66" s="11"/>
      <c r="H66" s="11"/>
      <c r="I66" s="11"/>
      <c r="J66" s="4"/>
      <c r="K66" s="14">
        <v>10894</v>
      </c>
      <c r="L66" s="15"/>
    </row>
    <row r="67" spans="1:11" ht="15">
      <c r="A67" s="21" t="s">
        <v>90</v>
      </c>
      <c r="B67" s="11"/>
      <c r="C67" s="11"/>
      <c r="D67" s="11"/>
      <c r="E67" s="11"/>
      <c r="F67" s="11"/>
      <c r="G67" s="11"/>
      <c r="H67" s="11"/>
      <c r="I67" s="11"/>
      <c r="J67" s="4"/>
      <c r="K67" s="14">
        <f>K57+K41+K25+K8</f>
        <v>40131.168</v>
      </c>
    </row>
    <row r="68" spans="1:11" ht="15">
      <c r="A68" s="22" t="s">
        <v>91</v>
      </c>
      <c r="B68" s="23"/>
      <c r="C68" s="23"/>
      <c r="D68" s="23"/>
      <c r="E68" s="23"/>
      <c r="F68" s="23"/>
      <c r="G68" s="23"/>
      <c r="H68" s="23"/>
      <c r="I68" s="23"/>
      <c r="J68" s="10"/>
      <c r="K68" s="14">
        <f>K64+K48+K32+K15</f>
        <v>34287.407999999996</v>
      </c>
    </row>
    <row r="69" spans="1:11" ht="15">
      <c r="A69" s="2" t="s">
        <v>92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93</v>
      </c>
      <c r="B70" s="3"/>
      <c r="C70" s="3"/>
      <c r="D70" s="3"/>
      <c r="E70" s="3"/>
      <c r="F70" s="3"/>
      <c r="G70" s="3"/>
      <c r="H70" s="3"/>
      <c r="I70" s="3"/>
      <c r="J70" s="4"/>
      <c r="K70" s="14">
        <f>K66+K67-K68</f>
        <v>16737.760000000002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5"/>
  <sheetViews>
    <sheetView tabSelected="1" workbookViewId="0" topLeftCell="K102">
      <selection activeCell="K138" sqref="K138"/>
    </sheetView>
  </sheetViews>
  <sheetFormatPr defaultColWidth="9.00390625" defaultRowHeight="12.75"/>
  <cols>
    <col min="10" max="10" width="18.125" style="0" customWidth="1"/>
    <col min="22" max="22" width="9.00390625" style="0" customWidth="1"/>
    <col min="34" max="34" width="18.37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45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47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54</v>
      </c>
      <c r="B4" s="3"/>
      <c r="C4" s="3"/>
      <c r="D4" s="3"/>
      <c r="E4" s="3"/>
      <c r="F4" s="3"/>
      <c r="G4" s="3"/>
      <c r="H4" s="3"/>
      <c r="I4" s="3"/>
      <c r="J4" s="4"/>
      <c r="K4" s="12" t="s">
        <v>21</v>
      </c>
      <c r="M4" s="2" t="s">
        <v>56</v>
      </c>
      <c r="N4" s="3"/>
      <c r="O4" s="3"/>
      <c r="P4" s="3"/>
      <c r="Q4" s="3"/>
      <c r="R4" s="3"/>
      <c r="S4" s="3"/>
      <c r="T4" s="3"/>
      <c r="U4" s="3"/>
      <c r="V4" s="4"/>
      <c r="W4" s="12" t="s">
        <v>21</v>
      </c>
      <c r="X4" s="15"/>
      <c r="Y4" s="2" t="s">
        <v>62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21</v>
      </c>
      <c r="AJ4" s="15"/>
    </row>
    <row r="5" spans="1:36" ht="15">
      <c r="A5" s="2" t="s">
        <v>55</v>
      </c>
      <c r="B5" s="3"/>
      <c r="C5" s="3"/>
      <c r="D5" s="3"/>
      <c r="E5" s="3"/>
      <c r="F5" s="3"/>
      <c r="G5" s="3"/>
      <c r="H5" s="3"/>
      <c r="I5" s="3"/>
      <c r="J5" s="4"/>
      <c r="K5" s="12">
        <v>10894</v>
      </c>
      <c r="M5" s="2" t="s">
        <v>57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11424.055999999999</v>
      </c>
      <c r="Y5" s="2" t="s">
        <v>63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11954.111999999997</v>
      </c>
      <c r="AJ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391.6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391.6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391.6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3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3">
        <f>K7</f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3">
        <f>W7</f>
        <v>12</v>
      </c>
    </row>
    <row r="8" spans="1:35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3">
        <v>8.54</v>
      </c>
      <c r="M8" s="2" t="s">
        <v>48</v>
      </c>
      <c r="N8" s="3"/>
      <c r="O8" s="3"/>
      <c r="P8" s="3"/>
      <c r="Q8" s="3"/>
      <c r="R8" s="3"/>
      <c r="S8" s="3"/>
      <c r="T8" s="3"/>
      <c r="U8" s="3"/>
      <c r="V8" s="4"/>
      <c r="W8" s="13">
        <f>K8</f>
        <v>8.54</v>
      </c>
      <c r="Y8" s="2" t="s">
        <v>49</v>
      </c>
      <c r="Z8" s="3"/>
      <c r="AA8" s="3"/>
      <c r="AB8" s="3"/>
      <c r="AC8" s="3"/>
      <c r="AD8" s="3"/>
      <c r="AE8" s="3"/>
      <c r="AF8" s="3"/>
      <c r="AG8" s="3"/>
      <c r="AH8" s="4"/>
      <c r="AI8" s="13">
        <f>W8</f>
        <v>8.54</v>
      </c>
    </row>
    <row r="9" spans="1:35" ht="15">
      <c r="A9" s="2" t="s">
        <v>22</v>
      </c>
      <c r="B9" s="3"/>
      <c r="C9" s="3"/>
      <c r="D9" s="3"/>
      <c r="E9" s="3"/>
      <c r="F9" s="3"/>
      <c r="G9" s="3"/>
      <c r="H9" s="3"/>
      <c r="I9" s="3"/>
      <c r="J9" s="4"/>
      <c r="K9" s="14">
        <f>K6*K8</f>
        <v>3344.2639999999997</v>
      </c>
      <c r="M9" s="2" t="s">
        <v>23</v>
      </c>
      <c r="N9" s="3"/>
      <c r="O9" s="3"/>
      <c r="P9" s="3"/>
      <c r="Q9" s="3"/>
      <c r="R9" s="3"/>
      <c r="S9" s="3"/>
      <c r="T9" s="3"/>
      <c r="U9" s="3"/>
      <c r="V9" s="4"/>
      <c r="W9" s="14">
        <f>K9</f>
        <v>3344.2639999999997</v>
      </c>
      <c r="Y9" s="2" t="s">
        <v>24</v>
      </c>
      <c r="Z9" s="3"/>
      <c r="AA9" s="3"/>
      <c r="AB9" s="3"/>
      <c r="AC9" s="3"/>
      <c r="AD9" s="3"/>
      <c r="AE9" s="3"/>
      <c r="AF9" s="3"/>
      <c r="AG9" s="3"/>
      <c r="AH9" s="4"/>
      <c r="AI9" s="14">
        <f>W9</f>
        <v>3344.2639999999997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94</v>
      </c>
      <c r="B11" s="3"/>
      <c r="C11" s="3"/>
      <c r="D11" s="3"/>
      <c r="E11" s="3"/>
      <c r="F11" s="3"/>
      <c r="G11" s="3"/>
      <c r="H11" s="3"/>
      <c r="I11" s="3"/>
      <c r="J11" s="4"/>
      <c r="K11" s="14">
        <f>K6*4.13</f>
        <v>1617.308</v>
      </c>
      <c r="M11" s="7" t="s">
        <v>94</v>
      </c>
      <c r="N11" s="3"/>
      <c r="O11" s="3"/>
      <c r="P11" s="3"/>
      <c r="Q11" s="3"/>
      <c r="R11" s="3"/>
      <c r="S11" s="3"/>
      <c r="T11" s="3"/>
      <c r="U11" s="3"/>
      <c r="V11" s="4"/>
      <c r="W11" s="14">
        <f>K11</f>
        <v>1617.308</v>
      </c>
      <c r="Y11" s="7" t="s">
        <v>94</v>
      </c>
      <c r="Z11" s="3"/>
      <c r="AA11" s="3"/>
      <c r="AB11" s="3"/>
      <c r="AC11" s="3"/>
      <c r="AD11" s="3"/>
      <c r="AE11" s="3"/>
      <c r="AF11" s="3"/>
      <c r="AG11" s="3"/>
      <c r="AH11" s="4"/>
      <c r="AI11" s="14">
        <f>W11</f>
        <v>1617.308</v>
      </c>
    </row>
    <row r="12" spans="1:35" ht="15.75">
      <c r="A12" s="7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4">
        <f>K6*0.21</f>
        <v>82.236</v>
      </c>
      <c r="M12" s="7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4">
        <f>K12</f>
        <v>82.236</v>
      </c>
      <c r="Y12" s="7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4">
        <f>W12</f>
        <v>82.236</v>
      </c>
    </row>
    <row r="13" spans="1:35" ht="15.75">
      <c r="A13" s="7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4">
        <f>K6*1.54</f>
        <v>603.0640000000001</v>
      </c>
      <c r="M13" s="7" t="s">
        <v>51</v>
      </c>
      <c r="N13" s="3"/>
      <c r="O13" s="3"/>
      <c r="P13" s="3"/>
      <c r="Q13" s="3"/>
      <c r="R13" s="3"/>
      <c r="S13" s="3"/>
      <c r="T13" s="3"/>
      <c r="U13" s="3"/>
      <c r="V13" s="4"/>
      <c r="W13" s="14">
        <f>K13</f>
        <v>603.0640000000001</v>
      </c>
      <c r="Y13" s="7" t="s">
        <v>51</v>
      </c>
      <c r="Z13" s="3"/>
      <c r="AA13" s="3"/>
      <c r="AB13" s="3"/>
      <c r="AC13" s="3"/>
      <c r="AD13" s="3"/>
      <c r="AE13" s="3"/>
      <c r="AF13" s="3"/>
      <c r="AG13" s="3"/>
      <c r="AH13" s="4"/>
      <c r="AI13" s="14">
        <f>W13</f>
        <v>603.0640000000001</v>
      </c>
    </row>
    <row r="14" spans="1:35" ht="15.75">
      <c r="A14" s="7" t="s">
        <v>52</v>
      </c>
      <c r="B14" s="3"/>
      <c r="C14" s="3"/>
      <c r="D14" s="3"/>
      <c r="E14" s="3"/>
      <c r="F14" s="3"/>
      <c r="G14" s="3"/>
      <c r="H14" s="3"/>
      <c r="I14" s="3"/>
      <c r="J14" s="4"/>
      <c r="K14" s="14">
        <f>K6*1</f>
        <v>391.6</v>
      </c>
      <c r="M14" s="7" t="s">
        <v>52</v>
      </c>
      <c r="N14" s="3"/>
      <c r="O14" s="3"/>
      <c r="P14" s="3"/>
      <c r="Q14" s="3"/>
      <c r="R14" s="3"/>
      <c r="S14" s="3"/>
      <c r="T14" s="3"/>
      <c r="U14" s="3"/>
      <c r="V14" s="4"/>
      <c r="W14" s="14">
        <f>K14</f>
        <v>391.6</v>
      </c>
      <c r="Y14" s="7" t="s">
        <v>52</v>
      </c>
      <c r="Z14" s="3"/>
      <c r="AA14" s="3"/>
      <c r="AB14" s="3"/>
      <c r="AC14" s="3"/>
      <c r="AD14" s="3"/>
      <c r="AE14" s="3"/>
      <c r="AF14" s="3"/>
      <c r="AG14" s="3"/>
      <c r="AH14" s="4"/>
      <c r="AI14" s="14">
        <f>W14</f>
        <v>391.6</v>
      </c>
    </row>
    <row r="15" spans="1:35" ht="15.75">
      <c r="A15" s="7" t="s">
        <v>78</v>
      </c>
      <c r="B15" s="3"/>
      <c r="C15" s="3"/>
      <c r="D15" s="3"/>
      <c r="E15" s="3"/>
      <c r="F15" s="3"/>
      <c r="G15" s="3"/>
      <c r="H15" s="3"/>
      <c r="I15" s="3"/>
      <c r="J15" s="4"/>
      <c r="K15" s="13">
        <v>0</v>
      </c>
      <c r="M15" s="7" t="s">
        <v>78</v>
      </c>
      <c r="N15" s="3"/>
      <c r="O15" s="3"/>
      <c r="P15" s="3"/>
      <c r="Q15" s="3"/>
      <c r="R15" s="3"/>
      <c r="S15" s="3"/>
      <c r="T15" s="3"/>
      <c r="U15" s="3"/>
      <c r="V15" s="4"/>
      <c r="W15" s="13">
        <v>0</v>
      </c>
      <c r="Y15" s="7" t="s">
        <v>78</v>
      </c>
      <c r="Z15" s="3"/>
      <c r="AA15" s="3"/>
      <c r="AB15" s="3"/>
      <c r="AC15" s="3"/>
      <c r="AD15" s="3"/>
      <c r="AE15" s="3"/>
      <c r="AF15" s="3"/>
      <c r="AG15" s="3"/>
      <c r="AH15" s="4"/>
      <c r="AI15" s="13">
        <f>W15</f>
        <v>0</v>
      </c>
    </row>
    <row r="16" spans="1:35" ht="15.75">
      <c r="A16" s="7" t="s">
        <v>79</v>
      </c>
      <c r="B16" s="6"/>
      <c r="C16" s="6"/>
      <c r="D16" s="6"/>
      <c r="E16" s="6"/>
      <c r="F16" s="6"/>
      <c r="G16" s="6"/>
      <c r="H16" s="6"/>
      <c r="I16" s="3"/>
      <c r="J16" s="4"/>
      <c r="K16" s="13">
        <f>K20</f>
        <v>120</v>
      </c>
      <c r="M16" s="7" t="s">
        <v>79</v>
      </c>
      <c r="N16" s="6"/>
      <c r="O16" s="6"/>
      <c r="P16" s="6"/>
      <c r="Q16" s="6"/>
      <c r="R16" s="6"/>
      <c r="S16" s="6"/>
      <c r="T16" s="6"/>
      <c r="U16" s="3"/>
      <c r="V16" s="4"/>
      <c r="W16" s="13">
        <f>W20</f>
        <v>120</v>
      </c>
      <c r="Y16" s="7" t="s">
        <v>79</v>
      </c>
      <c r="Z16" s="6"/>
      <c r="AA16" s="6"/>
      <c r="AB16" s="6"/>
      <c r="AC16" s="6"/>
      <c r="AD16" s="6"/>
      <c r="AE16" s="6"/>
      <c r="AF16" s="6"/>
      <c r="AG16" s="3"/>
      <c r="AH16" s="4"/>
      <c r="AI16" s="13">
        <f>AI20</f>
        <v>120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80</v>
      </c>
      <c r="B20" s="3"/>
      <c r="C20" s="3"/>
      <c r="D20" s="3"/>
      <c r="E20" s="3"/>
      <c r="F20" s="3"/>
      <c r="G20" s="3"/>
      <c r="H20" s="3"/>
      <c r="I20" s="3"/>
      <c r="J20" s="4"/>
      <c r="K20" s="5">
        <v>120</v>
      </c>
      <c r="M20" s="2" t="s">
        <v>80</v>
      </c>
      <c r="N20" s="3"/>
      <c r="O20" s="3"/>
      <c r="P20" s="3"/>
      <c r="Q20" s="3"/>
      <c r="R20" s="3"/>
      <c r="S20" s="3"/>
      <c r="T20" s="3"/>
      <c r="U20" s="3"/>
      <c r="V20" s="4"/>
      <c r="W20" s="5">
        <v>120</v>
      </c>
      <c r="Y20" s="2" t="s">
        <v>80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v>120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20</v>
      </c>
      <c r="B26" s="3"/>
      <c r="C26" s="3"/>
      <c r="D26" s="3"/>
      <c r="E26" s="3"/>
      <c r="F26" s="3"/>
      <c r="G26" s="3"/>
      <c r="H26" s="3"/>
      <c r="I26" s="3"/>
      <c r="J26" s="4"/>
      <c r="K26" s="14"/>
      <c r="M26" s="2" t="s">
        <v>20</v>
      </c>
      <c r="N26" s="3"/>
      <c r="O26" s="3"/>
      <c r="P26" s="3"/>
      <c r="Q26" s="3"/>
      <c r="R26" s="3"/>
      <c r="S26" s="3"/>
      <c r="T26" s="3"/>
      <c r="U26" s="3"/>
      <c r="V26" s="4"/>
      <c r="W26" s="14"/>
      <c r="Y26" s="2" t="s">
        <v>20</v>
      </c>
      <c r="Z26" s="3"/>
      <c r="AA26" s="3"/>
      <c r="AB26" s="3"/>
      <c r="AC26" s="3"/>
      <c r="AD26" s="3"/>
      <c r="AE26" s="3"/>
      <c r="AF26" s="3"/>
      <c r="AG26" s="3"/>
      <c r="AH26" s="4"/>
      <c r="AI26" s="14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4">
        <f>K11+K12+K13+K14+K15+K16</f>
        <v>2814.208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4">
        <f>W11+W12+W13+W14+W15+W16</f>
        <v>2814.208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4">
        <f>AI11+AI12+AI13+AI14+AI15+AI16</f>
        <v>2814.208</v>
      </c>
    </row>
    <row r="28" spans="1:33" ht="15.75">
      <c r="A28" s="1"/>
      <c r="B28" s="1"/>
      <c r="C28" s="1"/>
      <c r="D28" s="1"/>
      <c r="E28" s="1"/>
      <c r="F28" s="24" t="s">
        <v>29</v>
      </c>
      <c r="G28" s="1"/>
      <c r="H28" s="1"/>
      <c r="I28" s="1"/>
      <c r="M28" s="1"/>
      <c r="N28" s="1"/>
      <c r="O28" s="1"/>
      <c r="P28" s="1"/>
      <c r="Q28" s="1"/>
      <c r="R28" s="24" t="s">
        <v>27</v>
      </c>
      <c r="S28" s="1"/>
      <c r="T28" s="1"/>
      <c r="U28" s="1"/>
      <c r="Y28" s="1"/>
      <c r="Z28" s="1"/>
      <c r="AA28" s="1"/>
      <c r="AB28" s="1"/>
      <c r="AC28" s="1"/>
      <c r="AD28" s="24" t="s">
        <v>25</v>
      </c>
      <c r="AE28" s="1"/>
      <c r="AF28" s="1"/>
      <c r="AG28" s="1"/>
    </row>
    <row r="29" spans="1:36" ht="15">
      <c r="A29" s="2" t="s">
        <v>60</v>
      </c>
      <c r="B29" s="3"/>
      <c r="C29" s="3"/>
      <c r="D29" s="3"/>
      <c r="E29" s="3"/>
      <c r="F29" s="3"/>
      <c r="G29" s="3"/>
      <c r="H29" s="3"/>
      <c r="I29" s="3"/>
      <c r="J29" s="4"/>
      <c r="K29" s="12" t="s">
        <v>21</v>
      </c>
      <c r="L29" s="15"/>
      <c r="M29" s="2" t="s">
        <v>58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21</v>
      </c>
      <c r="X29" s="15"/>
      <c r="Y29" s="2" t="s">
        <v>64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21</v>
      </c>
      <c r="AJ29" s="15"/>
    </row>
    <row r="30" spans="1:35" ht="15">
      <c r="A30" s="2" t="s">
        <v>61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12484.167999999996</v>
      </c>
      <c r="M30" s="2" t="s">
        <v>59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13014.223999999995</v>
      </c>
      <c r="Y30" s="2" t="s">
        <v>65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13415.051999999994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6">
        <v>391.6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6">
        <f>K31</f>
        <v>391.6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6">
        <f>W31</f>
        <v>391.6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3">
        <v>12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3">
        <f>K32</f>
        <v>12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3">
        <f>W32</f>
        <v>12</v>
      </c>
    </row>
    <row r="33" spans="1:35" ht="15">
      <c r="A33" s="2" t="s">
        <v>48</v>
      </c>
      <c r="B33" s="3"/>
      <c r="C33" s="3"/>
      <c r="D33" s="3"/>
      <c r="E33" s="3"/>
      <c r="F33" s="3"/>
      <c r="G33" s="3"/>
      <c r="H33" s="3"/>
      <c r="I33" s="3"/>
      <c r="J33" s="4"/>
      <c r="K33" s="13">
        <f>W8</f>
        <v>8.54</v>
      </c>
      <c r="M33" s="2" t="s">
        <v>50</v>
      </c>
      <c r="N33" s="3"/>
      <c r="O33" s="3"/>
      <c r="P33" s="3"/>
      <c r="Q33" s="3"/>
      <c r="R33" s="3"/>
      <c r="S33" s="3"/>
      <c r="T33" s="3"/>
      <c r="U33" s="3"/>
      <c r="V33" s="4"/>
      <c r="W33" s="13">
        <f>W8</f>
        <v>8.54</v>
      </c>
      <c r="Y33" s="2" t="s">
        <v>48</v>
      </c>
      <c r="Z33" s="3"/>
      <c r="AA33" s="3"/>
      <c r="AB33" s="3"/>
      <c r="AC33" s="3"/>
      <c r="AD33" s="3"/>
      <c r="AE33" s="3"/>
      <c r="AF33" s="3"/>
      <c r="AG33" s="3"/>
      <c r="AH33" s="4"/>
      <c r="AI33" s="13">
        <f>W33</f>
        <v>8.54</v>
      </c>
    </row>
    <row r="34" spans="1:35" ht="15">
      <c r="A34" s="2" t="s">
        <v>30</v>
      </c>
      <c r="B34" s="3"/>
      <c r="C34" s="3"/>
      <c r="D34" s="3"/>
      <c r="E34" s="3"/>
      <c r="F34" s="3"/>
      <c r="G34" s="3"/>
      <c r="H34" s="3"/>
      <c r="I34" s="3"/>
      <c r="J34" s="4"/>
      <c r="K34" s="14">
        <f>W9</f>
        <v>3344.2639999999997</v>
      </c>
      <c r="M34" s="2" t="s">
        <v>28</v>
      </c>
      <c r="N34" s="3"/>
      <c r="O34" s="3"/>
      <c r="P34" s="3"/>
      <c r="Q34" s="3"/>
      <c r="R34" s="3"/>
      <c r="S34" s="3"/>
      <c r="T34" s="3"/>
      <c r="U34" s="3"/>
      <c r="V34" s="4"/>
      <c r="W34" s="14">
        <f>K34</f>
        <v>3344.2639999999997</v>
      </c>
      <c r="Y34" s="2" t="s">
        <v>26</v>
      </c>
      <c r="Z34" s="3"/>
      <c r="AA34" s="3"/>
      <c r="AB34" s="3"/>
      <c r="AC34" s="3"/>
      <c r="AD34" s="3"/>
      <c r="AE34" s="3"/>
      <c r="AF34" s="3"/>
      <c r="AG34" s="3"/>
      <c r="AH34" s="4"/>
      <c r="AI34" s="14">
        <f>W34</f>
        <v>3344.2639999999997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94</v>
      </c>
      <c r="B36" s="3"/>
      <c r="C36" s="3"/>
      <c r="D36" s="3"/>
      <c r="E36" s="3"/>
      <c r="F36" s="3"/>
      <c r="G36" s="3"/>
      <c r="H36" s="3"/>
      <c r="I36" s="3"/>
      <c r="J36" s="4"/>
      <c r="K36" s="14">
        <f>K11</f>
        <v>1617.308</v>
      </c>
      <c r="M36" s="7" t="s">
        <v>94</v>
      </c>
      <c r="N36" s="3"/>
      <c r="O36" s="3"/>
      <c r="P36" s="3"/>
      <c r="Q36" s="3"/>
      <c r="R36" s="3"/>
      <c r="S36" s="3"/>
      <c r="T36" s="3"/>
      <c r="U36" s="3"/>
      <c r="V36" s="4"/>
      <c r="W36" s="14">
        <f>K36</f>
        <v>1617.308</v>
      </c>
      <c r="Y36" s="7" t="s">
        <v>94</v>
      </c>
      <c r="Z36" s="3"/>
      <c r="AA36" s="3"/>
      <c r="AB36" s="3"/>
      <c r="AC36" s="3"/>
      <c r="AD36" s="3"/>
      <c r="AE36" s="3"/>
      <c r="AF36" s="3"/>
      <c r="AG36" s="3"/>
      <c r="AH36" s="4"/>
      <c r="AI36" s="14">
        <f aca="true" t="shared" si="0" ref="AI36:AI41">W36</f>
        <v>1617.308</v>
      </c>
    </row>
    <row r="37" spans="1:35" ht="15.75">
      <c r="A37" s="7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4">
        <f>K12</f>
        <v>82.236</v>
      </c>
      <c r="M37" s="7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4">
        <f>K37</f>
        <v>82.236</v>
      </c>
      <c r="Y37" s="7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4">
        <f t="shared" si="0"/>
        <v>82.236</v>
      </c>
    </row>
    <row r="38" spans="1:36" ht="15.75">
      <c r="A38" s="7" t="s">
        <v>51</v>
      </c>
      <c r="B38" s="3"/>
      <c r="C38" s="3"/>
      <c r="D38" s="3"/>
      <c r="E38" s="3"/>
      <c r="F38" s="3"/>
      <c r="G38" s="3"/>
      <c r="H38" s="3"/>
      <c r="I38" s="3"/>
      <c r="J38" s="4"/>
      <c r="K38" s="14">
        <f>K13</f>
        <v>603.0640000000001</v>
      </c>
      <c r="M38" s="7" t="s">
        <v>51</v>
      </c>
      <c r="N38" s="3"/>
      <c r="O38" s="3"/>
      <c r="P38" s="3"/>
      <c r="Q38" s="3"/>
      <c r="R38" s="3"/>
      <c r="S38" s="3"/>
      <c r="T38" s="3"/>
      <c r="U38" s="3"/>
      <c r="V38" s="4"/>
      <c r="W38" s="14">
        <f>K38</f>
        <v>603.0640000000001</v>
      </c>
      <c r="Y38" s="7" t="s">
        <v>51</v>
      </c>
      <c r="Z38" s="3"/>
      <c r="AA38" s="3"/>
      <c r="AB38" s="3"/>
      <c r="AC38" s="3"/>
      <c r="AD38" s="3"/>
      <c r="AE38" s="3"/>
      <c r="AF38" s="3"/>
      <c r="AG38" s="3"/>
      <c r="AH38" s="4"/>
      <c r="AI38" s="14">
        <f t="shared" si="0"/>
        <v>603.0640000000001</v>
      </c>
      <c r="AJ38" t="s">
        <v>21</v>
      </c>
    </row>
    <row r="39" spans="1:35" ht="15.75">
      <c r="A39" s="7" t="s">
        <v>52</v>
      </c>
      <c r="B39" s="3"/>
      <c r="C39" s="3"/>
      <c r="D39" s="3"/>
      <c r="E39" s="3"/>
      <c r="F39" s="3"/>
      <c r="G39" s="3"/>
      <c r="H39" s="3"/>
      <c r="I39" s="3"/>
      <c r="J39" s="4"/>
      <c r="K39" s="14">
        <f>K14</f>
        <v>391.6</v>
      </c>
      <c r="M39" s="7" t="s">
        <v>52</v>
      </c>
      <c r="N39" s="3"/>
      <c r="O39" s="3"/>
      <c r="P39" s="3"/>
      <c r="Q39" s="3"/>
      <c r="R39" s="3"/>
      <c r="S39" s="3"/>
      <c r="T39" s="3"/>
      <c r="U39" s="3"/>
      <c r="V39" s="4"/>
      <c r="W39" s="14">
        <f>K39</f>
        <v>391.6</v>
      </c>
      <c r="Y39" s="7" t="s">
        <v>52</v>
      </c>
      <c r="Z39" s="3"/>
      <c r="AA39" s="3"/>
      <c r="AB39" s="3"/>
      <c r="AC39" s="3"/>
      <c r="AD39" s="3"/>
      <c r="AE39" s="3"/>
      <c r="AF39" s="3"/>
      <c r="AG39" s="3"/>
      <c r="AH39" s="4"/>
      <c r="AI39" s="14">
        <f t="shared" si="0"/>
        <v>391.6</v>
      </c>
    </row>
    <row r="40" spans="1:35" ht="15.75">
      <c r="A40" s="7" t="s">
        <v>78</v>
      </c>
      <c r="B40" s="3"/>
      <c r="C40" s="3"/>
      <c r="D40" s="3"/>
      <c r="E40" s="3"/>
      <c r="F40" s="3"/>
      <c r="G40" s="3"/>
      <c r="H40" s="3"/>
      <c r="I40" s="3"/>
      <c r="J40" s="4"/>
      <c r="K40" s="13">
        <v>0</v>
      </c>
      <c r="M40" s="7" t="s">
        <v>78</v>
      </c>
      <c r="N40" s="3"/>
      <c r="O40" s="3"/>
      <c r="P40" s="3"/>
      <c r="Q40" s="3"/>
      <c r="R40" s="3"/>
      <c r="S40" s="3"/>
      <c r="T40" s="3"/>
      <c r="U40" s="3"/>
      <c r="V40" s="4"/>
      <c r="W40" s="14">
        <f>W31*0.33</f>
        <v>129.228</v>
      </c>
      <c r="Y40" s="7" t="s">
        <v>78</v>
      </c>
      <c r="Z40" s="3"/>
      <c r="AA40" s="3"/>
      <c r="AB40" s="3"/>
      <c r="AC40" s="3"/>
      <c r="AD40" s="3"/>
      <c r="AE40" s="3"/>
      <c r="AF40" s="3"/>
      <c r="AG40" s="3"/>
      <c r="AH40" s="4"/>
      <c r="AI40" s="14">
        <f t="shared" si="0"/>
        <v>129.228</v>
      </c>
    </row>
    <row r="41" spans="1:35" ht="15.75">
      <c r="A41" s="7" t="s">
        <v>79</v>
      </c>
      <c r="B41" s="6"/>
      <c r="C41" s="6"/>
      <c r="D41" s="6"/>
      <c r="E41" s="6"/>
      <c r="F41" s="6"/>
      <c r="G41" s="6"/>
      <c r="H41" s="6"/>
      <c r="I41" s="3"/>
      <c r="J41" s="4"/>
      <c r="K41" s="13">
        <f>K45</f>
        <v>120</v>
      </c>
      <c r="M41" s="7" t="s">
        <v>79</v>
      </c>
      <c r="N41" s="6"/>
      <c r="O41" s="6"/>
      <c r="P41" s="6"/>
      <c r="Q41" s="6"/>
      <c r="R41" s="6"/>
      <c r="S41" s="6"/>
      <c r="T41" s="6"/>
      <c r="U41" s="3"/>
      <c r="V41" s="4"/>
      <c r="W41" s="13">
        <f>W45</f>
        <v>120</v>
      </c>
      <c r="Y41" s="7" t="s">
        <v>79</v>
      </c>
      <c r="Z41" s="6"/>
      <c r="AA41" s="6"/>
      <c r="AB41" s="6"/>
      <c r="AC41" s="6"/>
      <c r="AD41" s="6"/>
      <c r="AE41" s="6"/>
      <c r="AF41" s="6"/>
      <c r="AG41" s="3"/>
      <c r="AH41" s="4"/>
      <c r="AI41" s="13">
        <f t="shared" si="0"/>
        <v>120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80</v>
      </c>
      <c r="B45" s="3"/>
      <c r="C45" s="3"/>
      <c r="D45" s="3"/>
      <c r="E45" s="3"/>
      <c r="F45" s="3"/>
      <c r="G45" s="3"/>
      <c r="H45" s="3"/>
      <c r="I45" s="3"/>
      <c r="J45" s="4"/>
      <c r="K45" s="5">
        <v>120</v>
      </c>
      <c r="M45" s="2" t="s">
        <v>80</v>
      </c>
      <c r="N45" s="3"/>
      <c r="O45" s="3"/>
      <c r="P45" s="3"/>
      <c r="Q45" s="3"/>
      <c r="R45" s="3"/>
      <c r="S45" s="3"/>
      <c r="T45" s="3"/>
      <c r="U45" s="3"/>
      <c r="V45" s="4"/>
      <c r="W45" s="5">
        <v>120</v>
      </c>
      <c r="Y45" s="2" t="s">
        <v>80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120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20</v>
      </c>
      <c r="B51" s="3"/>
      <c r="C51" s="3"/>
      <c r="D51" s="3"/>
      <c r="E51" s="3"/>
      <c r="F51" s="3"/>
      <c r="G51" s="3"/>
      <c r="H51" s="3"/>
      <c r="I51" s="3"/>
      <c r="J51" s="4"/>
      <c r="K51" s="14"/>
      <c r="M51" s="2" t="s">
        <v>20</v>
      </c>
      <c r="N51" s="3"/>
      <c r="O51" s="3"/>
      <c r="P51" s="3"/>
      <c r="Q51" s="3"/>
      <c r="R51" s="3"/>
      <c r="S51" s="3"/>
      <c r="T51" s="3"/>
      <c r="U51" s="3"/>
      <c r="V51" s="4"/>
      <c r="W51" s="14"/>
      <c r="Y51" s="2" t="s">
        <v>20</v>
      </c>
      <c r="Z51" s="3"/>
      <c r="AA51" s="3"/>
      <c r="AB51" s="3"/>
      <c r="AC51" s="3"/>
      <c r="AD51" s="3"/>
      <c r="AE51" s="3"/>
      <c r="AF51" s="3"/>
      <c r="AG51" s="3"/>
      <c r="AH51" s="4"/>
      <c r="AI51" s="14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4">
        <f>K36+K37+K38+K39+K40+K41</f>
        <v>2814.208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4">
        <f>W36+W37+W38+W39+W40+W41</f>
        <v>2943.436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4">
        <f>W52</f>
        <v>2943.436</v>
      </c>
    </row>
    <row r="54" spans="5:30" ht="12.75">
      <c r="E54" s="17" t="s">
        <v>13</v>
      </c>
      <c r="R54" s="18" t="s">
        <v>14</v>
      </c>
      <c r="AD54" s="18" t="s">
        <v>15</v>
      </c>
    </row>
    <row r="55" spans="1:36" ht="15">
      <c r="A55" s="2" t="s">
        <v>74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21</v>
      </c>
      <c r="L55" s="15"/>
      <c r="M55" s="2" t="s">
        <v>70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21</v>
      </c>
      <c r="Y55" s="2" t="s">
        <v>66</v>
      </c>
      <c r="Z55" s="3"/>
      <c r="AA55" s="3"/>
      <c r="AB55" s="3"/>
      <c r="AC55" s="3"/>
      <c r="AD55" s="3"/>
      <c r="AE55" s="3"/>
      <c r="AF55" s="3"/>
      <c r="AG55" s="3"/>
      <c r="AH55" s="4"/>
      <c r="AI55" s="19"/>
      <c r="AJ55" s="15"/>
    </row>
    <row r="56" spans="1:35" ht="15">
      <c r="A56" s="2" t="s">
        <v>75</v>
      </c>
      <c r="B56" s="3"/>
      <c r="C56" s="3"/>
      <c r="D56" s="3"/>
      <c r="E56" s="3"/>
      <c r="F56" s="3"/>
      <c r="G56" s="3"/>
      <c r="H56" s="3"/>
      <c r="I56" s="3"/>
      <c r="J56" s="4"/>
      <c r="K56" s="14">
        <f>AI30+AI34-AI52</f>
        <v>13815.879999999996</v>
      </c>
      <c r="M56" s="2" t="s">
        <v>71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14216.707999999997</v>
      </c>
      <c r="Y56" s="2" t="s">
        <v>67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14617.535999999998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6">
        <f>K31</f>
        <v>391.6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6">
        <f>K57</f>
        <v>391.6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6">
        <f>W57</f>
        <v>391.6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3">
        <f>K32</f>
        <v>12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3">
        <f>K58</f>
        <v>12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3">
        <f>W58</f>
        <v>12</v>
      </c>
    </row>
    <row r="59" spans="1:35" ht="15">
      <c r="A59" s="2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3">
        <f>AI33</f>
        <v>8.54</v>
      </c>
      <c r="M59" s="2" t="s">
        <v>48</v>
      </c>
      <c r="N59" s="3"/>
      <c r="O59" s="3"/>
      <c r="P59" s="3"/>
      <c r="Q59" s="3"/>
      <c r="R59" s="3"/>
      <c r="S59" s="3"/>
      <c r="T59" s="3"/>
      <c r="U59" s="3"/>
      <c r="V59" s="4"/>
      <c r="W59" s="13">
        <f>K59</f>
        <v>8.54</v>
      </c>
      <c r="Y59" s="2" t="s">
        <v>48</v>
      </c>
      <c r="Z59" s="3"/>
      <c r="AA59" s="3"/>
      <c r="AB59" s="3"/>
      <c r="AC59" s="3"/>
      <c r="AD59" s="3"/>
      <c r="AE59" s="3"/>
      <c r="AF59" s="3"/>
      <c r="AG59" s="3"/>
      <c r="AH59" s="4"/>
      <c r="AI59" s="13">
        <f>W59</f>
        <v>8.54</v>
      </c>
    </row>
    <row r="60" spans="1:35" ht="15">
      <c r="A60" s="2" t="s">
        <v>31</v>
      </c>
      <c r="B60" s="3"/>
      <c r="C60" s="3"/>
      <c r="D60" s="3"/>
      <c r="E60" s="3"/>
      <c r="F60" s="3"/>
      <c r="G60" s="3"/>
      <c r="H60" s="3"/>
      <c r="I60" s="3"/>
      <c r="J60" s="4"/>
      <c r="K60" s="14">
        <f>AI34</f>
        <v>3344.2639999999997</v>
      </c>
      <c r="M60" s="2" t="s">
        <v>32</v>
      </c>
      <c r="N60" s="3"/>
      <c r="O60" s="3"/>
      <c r="P60" s="3"/>
      <c r="Q60" s="3"/>
      <c r="R60" s="3"/>
      <c r="S60" s="3"/>
      <c r="T60" s="3"/>
      <c r="U60" s="3"/>
      <c r="V60" s="4"/>
      <c r="W60" s="14">
        <f>K60</f>
        <v>3344.2639999999997</v>
      </c>
      <c r="Y60" s="2" t="s">
        <v>33</v>
      </c>
      <c r="Z60" s="3"/>
      <c r="AA60" s="3"/>
      <c r="AB60" s="3"/>
      <c r="AC60" s="3"/>
      <c r="AD60" s="3"/>
      <c r="AE60" s="3"/>
      <c r="AF60" s="3"/>
      <c r="AG60" s="3"/>
      <c r="AH60" s="4"/>
      <c r="AI60" s="14">
        <f>W60</f>
        <v>3344.2639999999997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94</v>
      </c>
      <c r="B62" s="3"/>
      <c r="C62" s="3"/>
      <c r="D62" s="3"/>
      <c r="E62" s="3"/>
      <c r="F62" s="3"/>
      <c r="G62" s="3"/>
      <c r="H62" s="3"/>
      <c r="I62" s="3"/>
      <c r="J62" s="4"/>
      <c r="K62" s="14">
        <f>K36</f>
        <v>1617.308</v>
      </c>
      <c r="M62" s="7" t="s">
        <v>94</v>
      </c>
      <c r="N62" s="3"/>
      <c r="O62" s="3"/>
      <c r="P62" s="3"/>
      <c r="Q62" s="3"/>
      <c r="R62" s="3"/>
      <c r="S62" s="3"/>
      <c r="T62" s="3"/>
      <c r="U62" s="3"/>
      <c r="V62" s="4"/>
      <c r="W62" s="14">
        <f aca="true" t="shared" si="1" ref="W62:W67">K62</f>
        <v>1617.308</v>
      </c>
      <c r="Y62" s="7" t="s">
        <v>94</v>
      </c>
      <c r="Z62" s="3"/>
      <c r="AA62" s="3"/>
      <c r="AB62" s="3"/>
      <c r="AC62" s="3"/>
      <c r="AD62" s="3"/>
      <c r="AE62" s="3"/>
      <c r="AF62" s="3"/>
      <c r="AG62" s="3"/>
      <c r="AH62" s="4"/>
      <c r="AI62" s="14">
        <f>W62</f>
        <v>1617.308</v>
      </c>
    </row>
    <row r="63" spans="1:35" ht="15.75">
      <c r="A63" s="7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4">
        <f>K37</f>
        <v>82.236</v>
      </c>
      <c r="L63" s="20"/>
      <c r="M63" s="7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4">
        <f t="shared" si="1"/>
        <v>82.236</v>
      </c>
      <c r="Y63" s="7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4">
        <f>W63</f>
        <v>82.236</v>
      </c>
    </row>
    <row r="64" spans="1:35" ht="15.75">
      <c r="A64" s="7" t="s">
        <v>51</v>
      </c>
      <c r="B64" s="3"/>
      <c r="C64" s="3"/>
      <c r="D64" s="3"/>
      <c r="E64" s="3"/>
      <c r="F64" s="3"/>
      <c r="G64" s="3"/>
      <c r="H64" s="3"/>
      <c r="I64" s="3"/>
      <c r="J64" s="4"/>
      <c r="K64" s="14">
        <f>K38</f>
        <v>603.0640000000001</v>
      </c>
      <c r="M64" s="7" t="s">
        <v>51</v>
      </c>
      <c r="N64" s="3"/>
      <c r="O64" s="3"/>
      <c r="P64" s="3"/>
      <c r="Q64" s="3"/>
      <c r="R64" s="3"/>
      <c r="S64" s="3"/>
      <c r="T64" s="3"/>
      <c r="U64" s="3"/>
      <c r="V64" s="4"/>
      <c r="W64" s="14">
        <f t="shared" si="1"/>
        <v>603.0640000000001</v>
      </c>
      <c r="Y64" s="7" t="s">
        <v>51</v>
      </c>
      <c r="Z64" s="3"/>
      <c r="AA64" s="3"/>
      <c r="AB64" s="3"/>
      <c r="AC64" s="3"/>
      <c r="AD64" s="3"/>
      <c r="AE64" s="3"/>
      <c r="AF64" s="3"/>
      <c r="AG64" s="3"/>
      <c r="AH64" s="4"/>
      <c r="AI64" s="14">
        <f>W64</f>
        <v>603.0640000000001</v>
      </c>
    </row>
    <row r="65" spans="1:35" ht="15.75">
      <c r="A65" s="7" t="s">
        <v>52</v>
      </c>
      <c r="B65" s="3"/>
      <c r="C65" s="3"/>
      <c r="D65" s="3"/>
      <c r="E65" s="3"/>
      <c r="F65" s="3"/>
      <c r="G65" s="3"/>
      <c r="H65" s="3"/>
      <c r="I65" s="3"/>
      <c r="J65" s="4"/>
      <c r="K65" s="14">
        <f>K39</f>
        <v>391.6</v>
      </c>
      <c r="M65" s="7" t="s">
        <v>52</v>
      </c>
      <c r="N65" s="3"/>
      <c r="O65" s="3"/>
      <c r="P65" s="3"/>
      <c r="Q65" s="3"/>
      <c r="R65" s="3"/>
      <c r="S65" s="3"/>
      <c r="T65" s="3"/>
      <c r="U65" s="3"/>
      <c r="V65" s="4"/>
      <c r="W65" s="14">
        <f t="shared" si="1"/>
        <v>391.6</v>
      </c>
      <c r="Y65" s="7" t="s">
        <v>52</v>
      </c>
      <c r="Z65" s="3"/>
      <c r="AA65" s="3"/>
      <c r="AB65" s="3"/>
      <c r="AC65" s="3"/>
      <c r="AD65" s="3"/>
      <c r="AE65" s="3"/>
      <c r="AF65" s="3"/>
      <c r="AG65" s="3"/>
      <c r="AH65" s="4"/>
      <c r="AI65" s="14">
        <f>W65</f>
        <v>391.6</v>
      </c>
    </row>
    <row r="66" spans="1:35" ht="15.75">
      <c r="A66" s="7" t="s">
        <v>78</v>
      </c>
      <c r="B66" s="3"/>
      <c r="C66" s="3"/>
      <c r="D66" s="3"/>
      <c r="E66" s="3"/>
      <c r="F66" s="3"/>
      <c r="G66" s="3"/>
      <c r="H66" s="3"/>
      <c r="I66" s="3"/>
      <c r="J66" s="4"/>
      <c r="K66" s="14">
        <f>W40</f>
        <v>129.228</v>
      </c>
      <c r="M66" s="7" t="s">
        <v>78</v>
      </c>
      <c r="N66" s="3"/>
      <c r="O66" s="3"/>
      <c r="P66" s="3"/>
      <c r="Q66" s="3"/>
      <c r="R66" s="3"/>
      <c r="S66" s="3"/>
      <c r="T66" s="3"/>
      <c r="U66" s="3"/>
      <c r="V66" s="4"/>
      <c r="W66" s="14">
        <f t="shared" si="1"/>
        <v>129.228</v>
      </c>
      <c r="Y66" s="7" t="s">
        <v>78</v>
      </c>
      <c r="Z66" s="3"/>
      <c r="AA66" s="3"/>
      <c r="AB66" s="3"/>
      <c r="AC66" s="3"/>
      <c r="AD66" s="3"/>
      <c r="AE66" s="3"/>
      <c r="AF66" s="3"/>
      <c r="AG66" s="3"/>
      <c r="AH66" s="4"/>
      <c r="AI66" s="13">
        <v>0</v>
      </c>
    </row>
    <row r="67" spans="1:35" ht="15.75">
      <c r="A67" s="7" t="s">
        <v>79</v>
      </c>
      <c r="B67" s="6"/>
      <c r="C67" s="6"/>
      <c r="D67" s="6"/>
      <c r="E67" s="6"/>
      <c r="F67" s="6"/>
      <c r="G67" s="6"/>
      <c r="H67" s="6"/>
      <c r="I67" s="3"/>
      <c r="J67" s="4"/>
      <c r="K67" s="13">
        <f>K71</f>
        <v>120</v>
      </c>
      <c r="M67" s="7" t="s">
        <v>79</v>
      </c>
      <c r="N67" s="6"/>
      <c r="O67" s="6"/>
      <c r="P67" s="6"/>
      <c r="Q67" s="6"/>
      <c r="R67" s="6"/>
      <c r="S67" s="6"/>
      <c r="T67" s="6"/>
      <c r="U67" s="3"/>
      <c r="V67" s="4"/>
      <c r="W67" s="13">
        <f t="shared" si="1"/>
        <v>120</v>
      </c>
      <c r="Y67" s="7" t="s">
        <v>79</v>
      </c>
      <c r="Z67" s="6"/>
      <c r="AA67" s="6"/>
      <c r="AB67" s="6"/>
      <c r="AC67" s="6"/>
      <c r="AD67" s="6"/>
      <c r="AE67" s="6"/>
      <c r="AF67" s="6"/>
      <c r="AG67" s="3"/>
      <c r="AH67" s="4"/>
      <c r="AI67" s="13">
        <v>120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80</v>
      </c>
      <c r="B71" s="3"/>
      <c r="C71" s="3"/>
      <c r="D71" s="3"/>
      <c r="E71" s="3"/>
      <c r="F71" s="3"/>
      <c r="G71" s="3"/>
      <c r="H71" s="3"/>
      <c r="I71" s="3"/>
      <c r="J71" s="4"/>
      <c r="K71" s="5">
        <v>120</v>
      </c>
      <c r="M71" s="2" t="s">
        <v>80</v>
      </c>
      <c r="N71" s="3"/>
      <c r="O71" s="3"/>
      <c r="P71" s="3"/>
      <c r="Q71" s="3"/>
      <c r="R71" s="3"/>
      <c r="S71" s="3"/>
      <c r="T71" s="3"/>
      <c r="U71" s="3"/>
      <c r="V71" s="4"/>
      <c r="W71" s="5">
        <v>120</v>
      </c>
      <c r="Y71" s="2" t="s">
        <v>80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120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20</v>
      </c>
      <c r="B77" s="3"/>
      <c r="C77" s="3"/>
      <c r="D77" s="3"/>
      <c r="E77" s="3"/>
      <c r="F77" s="3"/>
      <c r="G77" s="3"/>
      <c r="H77" s="3"/>
      <c r="I77" s="3"/>
      <c r="J77" s="4"/>
      <c r="K77" s="14"/>
      <c r="M77" s="2" t="s">
        <v>20</v>
      </c>
      <c r="N77" s="3"/>
      <c r="O77" s="3"/>
      <c r="P77" s="3"/>
      <c r="Q77" s="3"/>
      <c r="R77" s="3"/>
      <c r="S77" s="3"/>
      <c r="T77" s="3"/>
      <c r="U77" s="3"/>
      <c r="V77" s="4"/>
      <c r="W77" s="14"/>
      <c r="Y77" s="2" t="s">
        <v>20</v>
      </c>
      <c r="Z77" s="3"/>
      <c r="AA77" s="3"/>
      <c r="AB77" s="3"/>
      <c r="AC77" s="3"/>
      <c r="AD77" s="3"/>
      <c r="AE77" s="3"/>
      <c r="AF77" s="3"/>
      <c r="AG77" s="3"/>
      <c r="AH77" s="4"/>
      <c r="AI77" s="14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4">
        <f>W52</f>
        <v>2943.436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4">
        <f>K78</f>
        <v>2943.436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4">
        <f>AI62+AI63+AI64+AI65+AI66+AI67</f>
        <v>2814.208</v>
      </c>
    </row>
    <row r="80" spans="5:30" ht="12.75">
      <c r="E80" s="17" t="s">
        <v>17</v>
      </c>
      <c r="R80" s="18" t="s">
        <v>18</v>
      </c>
      <c r="AD80" s="18" t="s">
        <v>19</v>
      </c>
    </row>
    <row r="81" spans="1:35" ht="15">
      <c r="A81" s="2" t="s">
        <v>76</v>
      </c>
      <c r="B81" s="3"/>
      <c r="C81" s="3"/>
      <c r="D81" s="3"/>
      <c r="E81" s="3"/>
      <c r="F81" s="3"/>
      <c r="G81" s="3"/>
      <c r="H81" s="3"/>
      <c r="I81" s="3"/>
      <c r="J81" s="4"/>
      <c r="K81" s="19"/>
      <c r="M81" s="2" t="s">
        <v>72</v>
      </c>
      <c r="N81" s="3"/>
      <c r="O81" s="3"/>
      <c r="P81" s="3"/>
      <c r="Q81" s="3"/>
      <c r="R81" s="3"/>
      <c r="S81" s="3"/>
      <c r="T81" s="3"/>
      <c r="U81" s="3"/>
      <c r="V81" s="4"/>
      <c r="W81" s="19"/>
      <c r="Y81" s="2" t="s">
        <v>68</v>
      </c>
      <c r="Z81" s="3"/>
      <c r="AA81" s="3"/>
      <c r="AB81" s="3"/>
      <c r="AC81" s="3"/>
      <c r="AD81" s="3"/>
      <c r="AE81" s="3"/>
      <c r="AF81" s="3"/>
      <c r="AG81" s="3"/>
      <c r="AH81" s="4"/>
      <c r="AI81" s="19"/>
    </row>
    <row r="82" spans="1:35" ht="15">
      <c r="A82" s="2" t="s">
        <v>77</v>
      </c>
      <c r="B82" s="3"/>
      <c r="C82" s="3"/>
      <c r="D82" s="3"/>
      <c r="E82" s="3"/>
      <c r="F82" s="3"/>
      <c r="G82" s="3"/>
      <c r="H82" s="3"/>
      <c r="I82" s="3"/>
      <c r="J82" s="4"/>
      <c r="K82" s="14">
        <f>AI56+AI60-AI78</f>
        <v>15147.591999999999</v>
      </c>
      <c r="M82" s="2" t="s">
        <v>73</v>
      </c>
      <c r="N82" s="3"/>
      <c r="O82" s="3"/>
      <c r="P82" s="3"/>
      <c r="Q82" s="3"/>
      <c r="R82" s="3"/>
      <c r="S82" s="3"/>
      <c r="T82" s="3"/>
      <c r="U82" s="3"/>
      <c r="V82" s="4"/>
      <c r="W82" s="14">
        <f>K82+K86-K104</f>
        <v>15677.648</v>
      </c>
      <c r="Y82" s="2" t="s">
        <v>69</v>
      </c>
      <c r="Z82" s="3"/>
      <c r="AA82" s="3"/>
      <c r="AB82" s="3"/>
      <c r="AC82" s="3"/>
      <c r="AD82" s="3"/>
      <c r="AE82" s="3"/>
      <c r="AF82" s="3"/>
      <c r="AG82" s="3"/>
      <c r="AH82" s="4"/>
      <c r="AI82" s="14">
        <f>W82+W86-W104</f>
        <v>16207.704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6">
        <f>K57</f>
        <v>391.6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6">
        <f>K83</f>
        <v>391.6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6">
        <f>W83</f>
        <v>391.6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3">
        <f>K58</f>
        <v>12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3">
        <f>K84</f>
        <v>12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3">
        <f>W84</f>
        <v>12</v>
      </c>
    </row>
    <row r="85" spans="1:35" ht="15">
      <c r="A85" s="2" t="s">
        <v>48</v>
      </c>
      <c r="B85" s="3"/>
      <c r="C85" s="3"/>
      <c r="D85" s="3"/>
      <c r="E85" s="3"/>
      <c r="F85" s="3"/>
      <c r="G85" s="3"/>
      <c r="H85" s="3"/>
      <c r="I85" s="3"/>
      <c r="J85" s="4"/>
      <c r="K85" s="13">
        <f>K59</f>
        <v>8.54</v>
      </c>
      <c r="M85" s="2" t="s">
        <v>48</v>
      </c>
      <c r="N85" s="3"/>
      <c r="O85" s="3"/>
      <c r="P85" s="3"/>
      <c r="Q85" s="3"/>
      <c r="R85" s="3"/>
      <c r="S85" s="3"/>
      <c r="T85" s="3"/>
      <c r="U85" s="3"/>
      <c r="V85" s="4"/>
      <c r="W85" s="13">
        <f>K85</f>
        <v>8.54</v>
      </c>
      <c r="Y85" s="2" t="s">
        <v>48</v>
      </c>
      <c r="Z85" s="3"/>
      <c r="AA85" s="3"/>
      <c r="AB85" s="3"/>
      <c r="AC85" s="3"/>
      <c r="AD85" s="3"/>
      <c r="AE85" s="3"/>
      <c r="AF85" s="3"/>
      <c r="AG85" s="3"/>
      <c r="AH85" s="4"/>
      <c r="AI85" s="13">
        <f>W85</f>
        <v>8.54</v>
      </c>
    </row>
    <row r="86" spans="1:35" ht="15">
      <c r="A86" s="2" t="s">
        <v>36</v>
      </c>
      <c r="B86" s="3"/>
      <c r="C86" s="3"/>
      <c r="D86" s="3"/>
      <c r="E86" s="3"/>
      <c r="F86" s="3"/>
      <c r="G86" s="3"/>
      <c r="H86" s="3"/>
      <c r="I86" s="3"/>
      <c r="J86" s="4"/>
      <c r="K86" s="14">
        <f>K60</f>
        <v>3344.2639999999997</v>
      </c>
      <c r="M86" s="2" t="s">
        <v>35</v>
      </c>
      <c r="N86" s="3"/>
      <c r="O86" s="3"/>
      <c r="P86" s="3"/>
      <c r="Q86" s="3"/>
      <c r="R86" s="3"/>
      <c r="S86" s="3"/>
      <c r="T86" s="3"/>
      <c r="U86" s="3"/>
      <c r="V86" s="4"/>
      <c r="W86" s="14">
        <f>K86</f>
        <v>3344.2639999999997</v>
      </c>
      <c r="Y86" s="2" t="s">
        <v>34</v>
      </c>
      <c r="Z86" s="3"/>
      <c r="AA86" s="3"/>
      <c r="AB86" s="3"/>
      <c r="AC86" s="3"/>
      <c r="AD86" s="3"/>
      <c r="AE86" s="3"/>
      <c r="AF86" s="3"/>
      <c r="AG86" s="3"/>
      <c r="AH86" s="4"/>
      <c r="AI86" s="14">
        <f>W86</f>
        <v>3344.2639999999997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94</v>
      </c>
      <c r="B88" s="3"/>
      <c r="C88" s="3"/>
      <c r="D88" s="3"/>
      <c r="E88" s="3"/>
      <c r="F88" s="3"/>
      <c r="G88" s="3"/>
      <c r="H88" s="3"/>
      <c r="I88" s="3"/>
      <c r="J88" s="4"/>
      <c r="K88" s="14">
        <f>K62</f>
        <v>1617.308</v>
      </c>
      <c r="M88" s="7" t="s">
        <v>94</v>
      </c>
      <c r="N88" s="3"/>
      <c r="O88" s="3"/>
      <c r="P88" s="3"/>
      <c r="Q88" s="3"/>
      <c r="R88" s="3"/>
      <c r="S88" s="3"/>
      <c r="T88" s="3"/>
      <c r="U88" s="3"/>
      <c r="V88" s="4"/>
      <c r="W88" s="14">
        <f>K88</f>
        <v>1617.308</v>
      </c>
      <c r="Y88" s="7" t="s">
        <v>94</v>
      </c>
      <c r="Z88" s="3"/>
      <c r="AA88" s="3"/>
      <c r="AB88" s="3"/>
      <c r="AC88" s="3"/>
      <c r="AD88" s="3"/>
      <c r="AE88" s="3"/>
      <c r="AF88" s="3"/>
      <c r="AG88" s="3"/>
      <c r="AH88" s="4"/>
      <c r="AI88" s="14">
        <f>W88</f>
        <v>1617.308</v>
      </c>
    </row>
    <row r="89" spans="1:35" ht="15.75">
      <c r="A89" s="7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4">
        <f>K63</f>
        <v>82.236</v>
      </c>
      <c r="M89" s="7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4">
        <f>K89</f>
        <v>82.236</v>
      </c>
      <c r="Y89" s="7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4">
        <f>W89</f>
        <v>82.236</v>
      </c>
    </row>
    <row r="90" spans="1:35" ht="15.75">
      <c r="A90" s="7" t="s">
        <v>51</v>
      </c>
      <c r="B90" s="3"/>
      <c r="C90" s="3"/>
      <c r="D90" s="3"/>
      <c r="E90" s="3"/>
      <c r="F90" s="3"/>
      <c r="G90" s="3"/>
      <c r="H90" s="3"/>
      <c r="I90" s="3"/>
      <c r="J90" s="4"/>
      <c r="K90" s="14">
        <f>K64</f>
        <v>603.0640000000001</v>
      </c>
      <c r="M90" s="7" t="s">
        <v>51</v>
      </c>
      <c r="N90" s="3"/>
      <c r="O90" s="3"/>
      <c r="P90" s="3"/>
      <c r="Q90" s="3"/>
      <c r="R90" s="3"/>
      <c r="S90" s="3"/>
      <c r="T90" s="3"/>
      <c r="U90" s="3"/>
      <c r="V90" s="4"/>
      <c r="W90" s="14">
        <f>K90</f>
        <v>603.0640000000001</v>
      </c>
      <c r="Y90" s="7" t="s">
        <v>51</v>
      </c>
      <c r="Z90" s="3"/>
      <c r="AA90" s="3"/>
      <c r="AB90" s="3"/>
      <c r="AC90" s="3"/>
      <c r="AD90" s="3"/>
      <c r="AE90" s="3"/>
      <c r="AF90" s="3"/>
      <c r="AG90" s="3"/>
      <c r="AH90" s="4"/>
      <c r="AI90" s="14">
        <f>W90</f>
        <v>603.0640000000001</v>
      </c>
    </row>
    <row r="91" spans="1:35" ht="15.75">
      <c r="A91" s="7" t="s">
        <v>52</v>
      </c>
      <c r="B91" s="3"/>
      <c r="C91" s="3"/>
      <c r="D91" s="3"/>
      <c r="E91" s="3"/>
      <c r="F91" s="3"/>
      <c r="G91" s="3"/>
      <c r="H91" s="3"/>
      <c r="I91" s="3"/>
      <c r="J91" s="4"/>
      <c r="K91" s="14">
        <f>K65</f>
        <v>391.6</v>
      </c>
      <c r="M91" s="7" t="s">
        <v>52</v>
      </c>
      <c r="N91" s="3"/>
      <c r="O91" s="3"/>
      <c r="P91" s="3"/>
      <c r="Q91" s="3"/>
      <c r="R91" s="3"/>
      <c r="S91" s="3"/>
      <c r="T91" s="3"/>
      <c r="U91" s="3"/>
      <c r="V91" s="4"/>
      <c r="W91" s="14">
        <f>K91</f>
        <v>391.6</v>
      </c>
      <c r="Y91" s="7" t="s">
        <v>52</v>
      </c>
      <c r="Z91" s="3"/>
      <c r="AA91" s="3"/>
      <c r="AB91" s="3"/>
      <c r="AC91" s="3"/>
      <c r="AD91" s="3"/>
      <c r="AE91" s="3"/>
      <c r="AF91" s="3"/>
      <c r="AG91" s="3"/>
      <c r="AH91" s="4"/>
      <c r="AI91" s="14">
        <f>W91</f>
        <v>391.6</v>
      </c>
    </row>
    <row r="92" spans="1:35" ht="15.75">
      <c r="A92" s="7" t="s">
        <v>78</v>
      </c>
      <c r="B92" s="3"/>
      <c r="C92" s="3"/>
      <c r="D92" s="3"/>
      <c r="E92" s="3"/>
      <c r="F92" s="3"/>
      <c r="G92" s="3"/>
      <c r="H92" s="3"/>
      <c r="I92" s="3"/>
      <c r="J92" s="4"/>
      <c r="K92" s="13">
        <v>0</v>
      </c>
      <c r="M92" s="7" t="s">
        <v>78</v>
      </c>
      <c r="N92" s="3"/>
      <c r="O92" s="3"/>
      <c r="P92" s="3"/>
      <c r="Q92" s="3"/>
      <c r="R92" s="3"/>
      <c r="S92" s="3"/>
      <c r="T92" s="3"/>
      <c r="U92" s="3"/>
      <c r="V92" s="4"/>
      <c r="W92" s="13">
        <v>0</v>
      </c>
      <c r="Y92" s="7" t="s">
        <v>78</v>
      </c>
      <c r="Z92" s="3"/>
      <c r="AA92" s="3"/>
      <c r="AB92" s="3"/>
      <c r="AC92" s="3"/>
      <c r="AD92" s="3"/>
      <c r="AE92" s="3"/>
      <c r="AF92" s="3"/>
      <c r="AG92" s="3"/>
      <c r="AH92" s="4"/>
      <c r="AI92" s="13">
        <v>0</v>
      </c>
    </row>
    <row r="93" spans="1:35" ht="15.75">
      <c r="A93" s="7" t="s">
        <v>79</v>
      </c>
      <c r="B93" s="6"/>
      <c r="C93" s="6"/>
      <c r="D93" s="6"/>
      <c r="E93" s="6"/>
      <c r="F93" s="6"/>
      <c r="G93" s="6"/>
      <c r="H93" s="6"/>
      <c r="I93" s="3"/>
      <c r="J93" s="4"/>
      <c r="K93" s="13">
        <f>K97</f>
        <v>120</v>
      </c>
      <c r="M93" s="7" t="s">
        <v>79</v>
      </c>
      <c r="N93" s="6"/>
      <c r="O93" s="6"/>
      <c r="P93" s="6"/>
      <c r="Q93" s="6"/>
      <c r="R93" s="6"/>
      <c r="S93" s="6"/>
      <c r="T93" s="6"/>
      <c r="U93" s="3"/>
      <c r="V93" s="4"/>
      <c r="W93" s="13">
        <v>120</v>
      </c>
      <c r="Y93" s="7" t="s">
        <v>79</v>
      </c>
      <c r="Z93" s="6"/>
      <c r="AA93" s="6"/>
      <c r="AB93" s="6"/>
      <c r="AC93" s="6"/>
      <c r="AD93" s="6"/>
      <c r="AE93" s="6"/>
      <c r="AF93" s="6"/>
      <c r="AG93" s="3"/>
      <c r="AH93" s="4"/>
      <c r="AI93" s="13">
        <f>AI97</f>
        <v>120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80</v>
      </c>
      <c r="B97" s="3"/>
      <c r="C97" s="3"/>
      <c r="D97" s="3"/>
      <c r="E97" s="3"/>
      <c r="F97" s="3"/>
      <c r="G97" s="3"/>
      <c r="H97" s="3"/>
      <c r="I97" s="3"/>
      <c r="J97" s="4"/>
      <c r="K97" s="5">
        <v>120</v>
      </c>
      <c r="M97" s="2" t="s">
        <v>80</v>
      </c>
      <c r="N97" s="3"/>
      <c r="O97" s="3"/>
      <c r="P97" s="3"/>
      <c r="Q97" s="3"/>
      <c r="R97" s="3"/>
      <c r="S97" s="3"/>
      <c r="T97" s="3"/>
      <c r="U97" s="3"/>
      <c r="V97" s="4"/>
      <c r="W97" s="5">
        <v>120</v>
      </c>
      <c r="Y97" s="2" t="s">
        <v>80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120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20</v>
      </c>
      <c r="B103" s="3"/>
      <c r="C103" s="3"/>
      <c r="D103" s="3"/>
      <c r="E103" s="3"/>
      <c r="F103" s="3"/>
      <c r="G103" s="3"/>
      <c r="H103" s="3"/>
      <c r="I103" s="3"/>
      <c r="J103" s="4"/>
      <c r="K103" s="14"/>
      <c r="M103" s="2" t="s">
        <v>20</v>
      </c>
      <c r="N103" s="3"/>
      <c r="O103" s="3"/>
      <c r="P103" s="3"/>
      <c r="Q103" s="3"/>
      <c r="R103" s="3"/>
      <c r="S103" s="3"/>
      <c r="T103" s="3"/>
      <c r="U103" s="3"/>
      <c r="V103" s="4"/>
      <c r="W103" s="14"/>
      <c r="Y103" s="2" t="s">
        <v>20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4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4">
        <f>K88+K89+K90+K91+K92+K93</f>
        <v>2814.208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4">
        <f>K104</f>
        <v>2814.208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4">
        <f>W104</f>
        <v>2814.208</v>
      </c>
    </row>
    <row r="105" ht="12.75">
      <c r="AD105" t="s">
        <v>21</v>
      </c>
    </row>
    <row r="106" ht="12.75">
      <c r="AI106" s="20" t="s">
        <v>21</v>
      </c>
    </row>
    <row r="107" ht="12.75">
      <c r="AI107" s="25">
        <f>AI82+AI86-AI104</f>
        <v>16737.760000000002</v>
      </c>
    </row>
    <row r="109" spans="11:22" ht="15">
      <c r="K109" t="s">
        <v>95</v>
      </c>
      <c r="L109" t="s">
        <v>96</v>
      </c>
      <c r="M109" s="26" t="s">
        <v>97</v>
      </c>
      <c r="N109" t="s">
        <v>29</v>
      </c>
      <c r="O109" t="s">
        <v>27</v>
      </c>
      <c r="P109" t="s">
        <v>25</v>
      </c>
      <c r="Q109" t="s">
        <v>13</v>
      </c>
      <c r="R109" t="s">
        <v>14</v>
      </c>
      <c r="S109" t="s">
        <v>15</v>
      </c>
      <c r="T109" t="s">
        <v>98</v>
      </c>
      <c r="U109" t="s">
        <v>18</v>
      </c>
      <c r="V109" t="s">
        <v>19</v>
      </c>
    </row>
    <row r="110" spans="1:22" ht="15">
      <c r="A110" s="2" t="s">
        <v>99</v>
      </c>
      <c r="B110" s="3"/>
      <c r="C110" s="3"/>
      <c r="D110" s="3"/>
      <c r="E110" s="3"/>
      <c r="F110" s="3"/>
      <c r="G110" s="3"/>
      <c r="H110" s="3"/>
      <c r="I110" s="3"/>
      <c r="J110" s="4"/>
      <c r="K110" s="14"/>
      <c r="L110" s="5"/>
      <c r="M110" s="5"/>
      <c r="N110" s="19"/>
      <c r="O110" s="5"/>
      <c r="P110" s="5"/>
      <c r="Q110" s="5"/>
      <c r="R110" s="5"/>
      <c r="S110" s="27" t="s">
        <v>21</v>
      </c>
      <c r="T110" s="27" t="s">
        <v>21</v>
      </c>
      <c r="U110" s="27" t="s">
        <v>21</v>
      </c>
      <c r="V110" s="27" t="s">
        <v>21</v>
      </c>
    </row>
    <row r="111" spans="1:22" ht="15">
      <c r="A111" s="2" t="s">
        <v>100</v>
      </c>
      <c r="B111" s="3"/>
      <c r="C111" s="3"/>
      <c r="D111" s="3"/>
      <c r="E111" s="3"/>
      <c r="F111" s="3"/>
      <c r="G111" s="3"/>
      <c r="H111" s="3"/>
      <c r="I111" s="3"/>
      <c r="J111" s="4"/>
      <c r="K111" s="14">
        <f>K5</f>
        <v>10894</v>
      </c>
      <c r="L111" s="28">
        <f>W5</f>
        <v>11424.055999999999</v>
      </c>
      <c r="M111" s="27">
        <f>AI5</f>
        <v>11954.111999999997</v>
      </c>
      <c r="N111" s="27">
        <f>K30</f>
        <v>12484.167999999996</v>
      </c>
      <c r="O111" s="27">
        <f>W30</f>
        <v>13014.223999999995</v>
      </c>
      <c r="P111" s="27">
        <f>AI30</f>
        <v>13415.051999999994</v>
      </c>
      <c r="Q111" s="27">
        <f>K56</f>
        <v>13815.879999999996</v>
      </c>
      <c r="R111" s="27">
        <f>W56</f>
        <v>14216.707999999997</v>
      </c>
      <c r="S111" s="27">
        <f>AI56</f>
        <v>14617.535999999998</v>
      </c>
      <c r="T111" s="27">
        <f>K82</f>
        <v>15147.591999999999</v>
      </c>
      <c r="U111" s="27">
        <f>W82</f>
        <v>15677.648</v>
      </c>
      <c r="V111" s="27">
        <f>AI82</f>
        <v>16207.704</v>
      </c>
    </row>
    <row r="112" spans="1:22" ht="15">
      <c r="A112" s="2" t="s">
        <v>0</v>
      </c>
      <c r="B112" s="3"/>
      <c r="C112" s="3"/>
      <c r="D112" s="3"/>
      <c r="E112" s="3"/>
      <c r="F112" s="3"/>
      <c r="G112" s="3"/>
      <c r="H112" s="3"/>
      <c r="I112" s="3"/>
      <c r="J112" s="4"/>
      <c r="K112" s="29">
        <f aca="true" t="shared" si="2" ref="K112:K134">K6</f>
        <v>391.6</v>
      </c>
      <c r="L112" s="29">
        <f aca="true" t="shared" si="3" ref="L112:L134">W6</f>
        <v>391.6</v>
      </c>
      <c r="M112" s="19">
        <f aca="true" t="shared" si="4" ref="M112:M134">AI6</f>
        <v>391.6</v>
      </c>
      <c r="N112" s="19">
        <f aca="true" t="shared" si="5" ref="N112:N134">K31</f>
        <v>391.6</v>
      </c>
      <c r="O112" s="19">
        <f aca="true" t="shared" si="6" ref="O112:O134">W31</f>
        <v>391.6</v>
      </c>
      <c r="P112" s="19">
        <f aca="true" t="shared" si="7" ref="P112:P134">AI31</f>
        <v>391.6</v>
      </c>
      <c r="Q112" s="19">
        <f aca="true" t="shared" si="8" ref="Q112:Q134">K57</f>
        <v>391.6</v>
      </c>
      <c r="R112" s="19">
        <f aca="true" t="shared" si="9" ref="R112:R134">W57</f>
        <v>391.6</v>
      </c>
      <c r="S112" s="19">
        <f aca="true" t="shared" si="10" ref="S112:S134">AI57</f>
        <v>391.6</v>
      </c>
      <c r="T112" s="19">
        <f aca="true" t="shared" si="11" ref="T112:T134">K83</f>
        <v>391.6</v>
      </c>
      <c r="U112" s="19">
        <f aca="true" t="shared" si="12" ref="U112:U134">W83</f>
        <v>391.6</v>
      </c>
      <c r="V112" s="19">
        <f aca="true" t="shared" si="13" ref="V112:V134">AI83</f>
        <v>391.6</v>
      </c>
    </row>
    <row r="113" spans="1:22" ht="15">
      <c r="A113" s="2" t="s">
        <v>1</v>
      </c>
      <c r="B113" s="3"/>
      <c r="C113" s="3"/>
      <c r="D113" s="3"/>
      <c r="E113" s="3"/>
      <c r="F113" s="3"/>
      <c r="G113" s="3"/>
      <c r="H113" s="3"/>
      <c r="I113" s="3"/>
      <c r="J113" s="4"/>
      <c r="K113" s="28">
        <f t="shared" si="2"/>
        <v>12</v>
      </c>
      <c r="L113" s="28">
        <f t="shared" si="3"/>
        <v>12</v>
      </c>
      <c r="M113" s="27">
        <f t="shared" si="4"/>
        <v>12</v>
      </c>
      <c r="N113" s="27">
        <f t="shared" si="5"/>
        <v>12</v>
      </c>
      <c r="O113" s="27">
        <f t="shared" si="6"/>
        <v>12</v>
      </c>
      <c r="P113" s="27">
        <f t="shared" si="7"/>
        <v>12</v>
      </c>
      <c r="Q113" s="27">
        <f t="shared" si="8"/>
        <v>12</v>
      </c>
      <c r="R113" s="27">
        <f t="shared" si="9"/>
        <v>12</v>
      </c>
      <c r="S113" s="27">
        <f t="shared" si="10"/>
        <v>12</v>
      </c>
      <c r="T113" s="27">
        <f t="shared" si="11"/>
        <v>12</v>
      </c>
      <c r="U113" s="27">
        <f t="shared" si="12"/>
        <v>12</v>
      </c>
      <c r="V113" s="27">
        <f t="shared" si="13"/>
        <v>12</v>
      </c>
    </row>
    <row r="114" spans="1:22" ht="15">
      <c r="A114" s="2" t="s">
        <v>48</v>
      </c>
      <c r="B114" s="3"/>
      <c r="C114" s="3"/>
      <c r="D114" s="3"/>
      <c r="E114" s="3"/>
      <c r="F114" s="3"/>
      <c r="G114" s="3"/>
      <c r="H114" s="3"/>
      <c r="I114" s="3"/>
      <c r="J114" s="4"/>
      <c r="K114" s="30">
        <f t="shared" si="2"/>
        <v>8.54</v>
      </c>
      <c r="L114" s="30">
        <f t="shared" si="3"/>
        <v>8.54</v>
      </c>
      <c r="M114" s="31">
        <f t="shared" si="4"/>
        <v>8.54</v>
      </c>
      <c r="N114" s="31">
        <f t="shared" si="5"/>
        <v>8.54</v>
      </c>
      <c r="O114" s="31">
        <f t="shared" si="6"/>
        <v>8.54</v>
      </c>
      <c r="P114" s="31">
        <f t="shared" si="7"/>
        <v>8.54</v>
      </c>
      <c r="Q114" s="31">
        <f t="shared" si="8"/>
        <v>8.54</v>
      </c>
      <c r="R114" s="31">
        <f t="shared" si="9"/>
        <v>8.54</v>
      </c>
      <c r="S114" s="31">
        <f t="shared" si="10"/>
        <v>8.54</v>
      </c>
      <c r="T114" s="31">
        <f t="shared" si="11"/>
        <v>8.54</v>
      </c>
      <c r="U114" s="31">
        <f t="shared" si="12"/>
        <v>8.54</v>
      </c>
      <c r="V114" s="31">
        <f t="shared" si="13"/>
        <v>8.54</v>
      </c>
    </row>
    <row r="115" spans="1:22" ht="15">
      <c r="A115" s="2" t="s">
        <v>101</v>
      </c>
      <c r="B115" s="3"/>
      <c r="C115" s="3"/>
      <c r="D115" s="3"/>
      <c r="E115" s="3"/>
      <c r="F115" s="3"/>
      <c r="G115" s="3"/>
      <c r="H115" s="3"/>
      <c r="I115" s="3"/>
      <c r="J115" s="4"/>
      <c r="K115" s="28">
        <f t="shared" si="2"/>
        <v>3344.2639999999997</v>
      </c>
      <c r="L115" s="28">
        <f t="shared" si="3"/>
        <v>3344.2639999999997</v>
      </c>
      <c r="M115" s="27">
        <f t="shared" si="4"/>
        <v>3344.2639999999997</v>
      </c>
      <c r="N115" s="27">
        <f t="shared" si="5"/>
        <v>3344.2639999999997</v>
      </c>
      <c r="O115" s="27">
        <f t="shared" si="6"/>
        <v>3344.2639999999997</v>
      </c>
      <c r="P115" s="27">
        <f t="shared" si="7"/>
        <v>3344.2639999999997</v>
      </c>
      <c r="Q115" s="27">
        <f t="shared" si="8"/>
        <v>3344.2639999999997</v>
      </c>
      <c r="R115" s="27">
        <f t="shared" si="9"/>
        <v>3344.2639999999997</v>
      </c>
      <c r="S115" s="27">
        <f t="shared" si="10"/>
        <v>3344.2639999999997</v>
      </c>
      <c r="T115" s="27">
        <f t="shared" si="11"/>
        <v>3344.2639999999997</v>
      </c>
      <c r="U115" s="27">
        <f t="shared" si="12"/>
        <v>3344.2639999999997</v>
      </c>
      <c r="V115" s="27">
        <f t="shared" si="13"/>
        <v>3344.2639999999997</v>
      </c>
    </row>
    <row r="116" spans="1:22" ht="15.75">
      <c r="A116" s="2"/>
      <c r="B116" s="6" t="s">
        <v>2</v>
      </c>
      <c r="C116" s="6"/>
      <c r="D116" s="3"/>
      <c r="E116" s="3"/>
      <c r="F116" s="3"/>
      <c r="G116" s="3"/>
      <c r="H116" s="3"/>
      <c r="I116" s="3"/>
      <c r="J116" s="4"/>
      <c r="K116" s="28"/>
      <c r="L116" s="28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1:22" ht="15.75">
      <c r="A117" s="7" t="s">
        <v>94</v>
      </c>
      <c r="B117" s="3"/>
      <c r="C117" s="3"/>
      <c r="D117" s="3"/>
      <c r="E117" s="3"/>
      <c r="F117" s="3"/>
      <c r="G117" s="3"/>
      <c r="H117" s="3"/>
      <c r="I117" s="3"/>
      <c r="J117" s="4"/>
      <c r="K117" s="28">
        <f t="shared" si="2"/>
        <v>1617.308</v>
      </c>
      <c r="L117" s="28">
        <f t="shared" si="3"/>
        <v>1617.308</v>
      </c>
      <c r="M117" s="27">
        <f t="shared" si="4"/>
        <v>1617.308</v>
      </c>
      <c r="N117" s="27">
        <f t="shared" si="5"/>
        <v>1617.308</v>
      </c>
      <c r="O117" s="27">
        <f t="shared" si="6"/>
        <v>1617.308</v>
      </c>
      <c r="P117" s="27">
        <f t="shared" si="7"/>
        <v>1617.308</v>
      </c>
      <c r="Q117" s="27">
        <f t="shared" si="8"/>
        <v>1617.308</v>
      </c>
      <c r="R117" s="27">
        <f t="shared" si="9"/>
        <v>1617.308</v>
      </c>
      <c r="S117" s="27">
        <f t="shared" si="10"/>
        <v>1617.308</v>
      </c>
      <c r="T117" s="27">
        <f t="shared" si="11"/>
        <v>1617.308</v>
      </c>
      <c r="U117" s="27">
        <f t="shared" si="12"/>
        <v>1617.308</v>
      </c>
      <c r="V117" s="27">
        <f t="shared" si="13"/>
        <v>1617.308</v>
      </c>
    </row>
    <row r="118" spans="1:22" ht="15.75">
      <c r="A118" s="7" t="s">
        <v>16</v>
      </c>
      <c r="B118" s="3"/>
      <c r="C118" s="3"/>
      <c r="D118" s="3"/>
      <c r="E118" s="3"/>
      <c r="F118" s="3"/>
      <c r="G118" s="3"/>
      <c r="H118" s="3"/>
      <c r="I118" s="3"/>
      <c r="J118" s="4"/>
      <c r="K118" s="28">
        <f t="shared" si="2"/>
        <v>82.236</v>
      </c>
      <c r="L118" s="28">
        <f t="shared" si="3"/>
        <v>82.236</v>
      </c>
      <c r="M118" s="27">
        <f t="shared" si="4"/>
        <v>82.236</v>
      </c>
      <c r="N118" s="27">
        <f t="shared" si="5"/>
        <v>82.236</v>
      </c>
      <c r="O118" s="27">
        <f t="shared" si="6"/>
        <v>82.236</v>
      </c>
      <c r="P118" s="27">
        <f t="shared" si="7"/>
        <v>82.236</v>
      </c>
      <c r="Q118" s="27">
        <f t="shared" si="8"/>
        <v>82.236</v>
      </c>
      <c r="R118" s="27">
        <f t="shared" si="9"/>
        <v>82.236</v>
      </c>
      <c r="S118" s="27">
        <f t="shared" si="10"/>
        <v>82.236</v>
      </c>
      <c r="T118" s="27">
        <f t="shared" si="11"/>
        <v>82.236</v>
      </c>
      <c r="U118" s="27">
        <f t="shared" si="12"/>
        <v>82.236</v>
      </c>
      <c r="V118" s="27">
        <f t="shared" si="13"/>
        <v>82.236</v>
      </c>
    </row>
    <row r="119" spans="1:22" ht="15.75">
      <c r="A119" s="7" t="s">
        <v>51</v>
      </c>
      <c r="B119" s="3"/>
      <c r="C119" s="3"/>
      <c r="D119" s="3"/>
      <c r="E119" s="3"/>
      <c r="F119" s="3"/>
      <c r="G119" s="3"/>
      <c r="H119" s="3"/>
      <c r="I119" s="3"/>
      <c r="J119" s="4"/>
      <c r="K119" s="28">
        <f t="shared" si="2"/>
        <v>603.0640000000001</v>
      </c>
      <c r="L119" s="28">
        <f t="shared" si="3"/>
        <v>603.0640000000001</v>
      </c>
      <c r="M119" s="27">
        <f t="shared" si="4"/>
        <v>603.0640000000001</v>
      </c>
      <c r="N119" s="27">
        <f t="shared" si="5"/>
        <v>603.0640000000001</v>
      </c>
      <c r="O119" s="27">
        <f t="shared" si="6"/>
        <v>603.0640000000001</v>
      </c>
      <c r="P119" s="27">
        <f t="shared" si="7"/>
        <v>603.0640000000001</v>
      </c>
      <c r="Q119" s="27">
        <f t="shared" si="8"/>
        <v>603.0640000000001</v>
      </c>
      <c r="R119" s="27">
        <f t="shared" si="9"/>
        <v>603.0640000000001</v>
      </c>
      <c r="S119" s="27">
        <f t="shared" si="10"/>
        <v>603.0640000000001</v>
      </c>
      <c r="T119" s="27">
        <f t="shared" si="11"/>
        <v>603.0640000000001</v>
      </c>
      <c r="U119" s="27">
        <f t="shared" si="12"/>
        <v>603.0640000000001</v>
      </c>
      <c r="V119" s="27">
        <f t="shared" si="13"/>
        <v>603.0640000000001</v>
      </c>
    </row>
    <row r="120" spans="1:22" ht="15.75">
      <c r="A120" s="7" t="s">
        <v>52</v>
      </c>
      <c r="B120" s="3"/>
      <c r="C120" s="3"/>
      <c r="D120" s="3"/>
      <c r="E120" s="3"/>
      <c r="F120" s="3"/>
      <c r="G120" s="3"/>
      <c r="H120" s="3"/>
      <c r="I120" s="3"/>
      <c r="J120" s="4"/>
      <c r="K120" s="28">
        <f t="shared" si="2"/>
        <v>391.6</v>
      </c>
      <c r="L120" s="28">
        <f t="shared" si="3"/>
        <v>391.6</v>
      </c>
      <c r="M120" s="27">
        <f t="shared" si="4"/>
        <v>391.6</v>
      </c>
      <c r="N120" s="27">
        <f t="shared" si="5"/>
        <v>391.6</v>
      </c>
      <c r="O120" s="27">
        <f t="shared" si="6"/>
        <v>391.6</v>
      </c>
      <c r="P120" s="27">
        <f t="shared" si="7"/>
        <v>391.6</v>
      </c>
      <c r="Q120" s="27">
        <f t="shared" si="8"/>
        <v>391.6</v>
      </c>
      <c r="R120" s="27">
        <f t="shared" si="9"/>
        <v>391.6</v>
      </c>
      <c r="S120" s="27">
        <f t="shared" si="10"/>
        <v>391.6</v>
      </c>
      <c r="T120" s="27">
        <f t="shared" si="11"/>
        <v>391.6</v>
      </c>
      <c r="U120" s="27">
        <f t="shared" si="12"/>
        <v>391.6</v>
      </c>
      <c r="V120" s="27">
        <f t="shared" si="13"/>
        <v>391.6</v>
      </c>
    </row>
    <row r="121" spans="1:22" ht="15.75">
      <c r="A121" s="7" t="s">
        <v>78</v>
      </c>
      <c r="B121" s="3"/>
      <c r="C121" s="3"/>
      <c r="D121" s="3"/>
      <c r="E121" s="3"/>
      <c r="F121" s="3"/>
      <c r="G121" s="3"/>
      <c r="H121" s="3"/>
      <c r="I121" s="3"/>
      <c r="J121" s="4"/>
      <c r="K121" s="28">
        <f t="shared" si="2"/>
        <v>0</v>
      </c>
      <c r="L121" s="28">
        <f t="shared" si="3"/>
        <v>0</v>
      </c>
      <c r="M121" s="27">
        <f t="shared" si="4"/>
        <v>0</v>
      </c>
      <c r="N121" s="27">
        <f t="shared" si="5"/>
        <v>0</v>
      </c>
      <c r="O121" s="27">
        <f t="shared" si="6"/>
        <v>129.228</v>
      </c>
      <c r="P121" s="27">
        <f t="shared" si="7"/>
        <v>129.228</v>
      </c>
      <c r="Q121" s="27">
        <f t="shared" si="8"/>
        <v>129.228</v>
      </c>
      <c r="R121" s="27">
        <f t="shared" si="9"/>
        <v>129.228</v>
      </c>
      <c r="S121" s="27">
        <f t="shared" si="10"/>
        <v>0</v>
      </c>
      <c r="T121" s="27">
        <f t="shared" si="11"/>
        <v>0</v>
      </c>
      <c r="U121" s="27">
        <f t="shared" si="12"/>
        <v>0</v>
      </c>
      <c r="V121" s="27">
        <f t="shared" si="13"/>
        <v>0</v>
      </c>
    </row>
    <row r="122" spans="1:22" ht="15.75">
      <c r="A122" s="7" t="s">
        <v>79</v>
      </c>
      <c r="B122" s="6"/>
      <c r="C122" s="6"/>
      <c r="D122" s="6"/>
      <c r="E122" s="6"/>
      <c r="F122" s="6"/>
      <c r="G122" s="6"/>
      <c r="H122" s="6"/>
      <c r="I122" s="3"/>
      <c r="J122" s="4"/>
      <c r="K122" s="28">
        <f t="shared" si="2"/>
        <v>120</v>
      </c>
      <c r="L122" s="28">
        <f t="shared" si="3"/>
        <v>120</v>
      </c>
      <c r="M122" s="27">
        <f t="shared" si="4"/>
        <v>120</v>
      </c>
      <c r="N122" s="27">
        <f t="shared" si="5"/>
        <v>120</v>
      </c>
      <c r="O122" s="27">
        <f t="shared" si="6"/>
        <v>120</v>
      </c>
      <c r="P122" s="27">
        <f t="shared" si="7"/>
        <v>120</v>
      </c>
      <c r="Q122" s="27">
        <f t="shared" si="8"/>
        <v>120</v>
      </c>
      <c r="R122" s="27">
        <f t="shared" si="9"/>
        <v>120</v>
      </c>
      <c r="S122" s="27">
        <f t="shared" si="10"/>
        <v>120</v>
      </c>
      <c r="T122" s="27">
        <f t="shared" si="11"/>
        <v>120</v>
      </c>
      <c r="U122" s="27">
        <f t="shared" si="12"/>
        <v>120</v>
      </c>
      <c r="V122" s="27">
        <f t="shared" si="13"/>
        <v>120</v>
      </c>
    </row>
    <row r="123" spans="1:22" ht="15">
      <c r="A123" s="2" t="s">
        <v>3</v>
      </c>
      <c r="B123" s="3"/>
      <c r="C123" s="3"/>
      <c r="D123" s="3"/>
      <c r="E123" s="3"/>
      <c r="F123" s="3"/>
      <c r="G123" s="3"/>
      <c r="H123" s="3"/>
      <c r="I123" s="3"/>
      <c r="J123" s="4"/>
      <c r="K123" s="28">
        <f t="shared" si="2"/>
        <v>0</v>
      </c>
      <c r="L123" s="28">
        <f t="shared" si="3"/>
        <v>0</v>
      </c>
      <c r="M123" s="27">
        <f t="shared" si="4"/>
        <v>0</v>
      </c>
      <c r="N123" s="27">
        <f t="shared" si="5"/>
        <v>0</v>
      </c>
      <c r="O123" s="27">
        <f t="shared" si="6"/>
        <v>0</v>
      </c>
      <c r="P123" s="27">
        <f t="shared" si="7"/>
        <v>0</v>
      </c>
      <c r="Q123" s="27">
        <f t="shared" si="8"/>
        <v>0</v>
      </c>
      <c r="R123" s="27">
        <f t="shared" si="9"/>
        <v>0</v>
      </c>
      <c r="S123" s="27">
        <f t="shared" si="10"/>
        <v>0</v>
      </c>
      <c r="T123" s="27">
        <f t="shared" si="11"/>
        <v>0</v>
      </c>
      <c r="U123" s="27">
        <f t="shared" si="12"/>
        <v>0</v>
      </c>
      <c r="V123" s="27">
        <f t="shared" si="13"/>
        <v>0</v>
      </c>
    </row>
    <row r="124" spans="1:22" ht="15">
      <c r="A124" s="2" t="s">
        <v>4</v>
      </c>
      <c r="B124" s="3"/>
      <c r="C124" s="3"/>
      <c r="D124" s="3"/>
      <c r="E124" s="3"/>
      <c r="F124" s="3"/>
      <c r="G124" s="3"/>
      <c r="H124" s="3"/>
      <c r="I124" s="3"/>
      <c r="J124" s="4"/>
      <c r="K124" s="28">
        <f t="shared" si="2"/>
        <v>0</v>
      </c>
      <c r="L124" s="28">
        <f t="shared" si="3"/>
        <v>0</v>
      </c>
      <c r="M124" s="27">
        <f t="shared" si="4"/>
        <v>0</v>
      </c>
      <c r="N124" s="27">
        <f t="shared" si="5"/>
        <v>0</v>
      </c>
      <c r="O124" s="27">
        <f t="shared" si="6"/>
        <v>0</v>
      </c>
      <c r="P124" s="27">
        <f t="shared" si="7"/>
        <v>0</v>
      </c>
      <c r="Q124" s="27">
        <f t="shared" si="8"/>
        <v>0</v>
      </c>
      <c r="R124" s="27">
        <f t="shared" si="9"/>
        <v>0</v>
      </c>
      <c r="S124" s="27">
        <f t="shared" si="10"/>
        <v>0</v>
      </c>
      <c r="T124" s="27">
        <f t="shared" si="11"/>
        <v>0</v>
      </c>
      <c r="U124" s="27">
        <f t="shared" si="12"/>
        <v>0</v>
      </c>
      <c r="V124" s="27">
        <f t="shared" si="13"/>
        <v>0</v>
      </c>
    </row>
    <row r="125" spans="1:22" ht="15">
      <c r="A125" s="2" t="s">
        <v>5</v>
      </c>
      <c r="B125" s="3"/>
      <c r="C125" s="3"/>
      <c r="D125" s="3"/>
      <c r="E125" s="3"/>
      <c r="F125" s="3"/>
      <c r="G125" s="3"/>
      <c r="H125" s="3"/>
      <c r="I125" s="3"/>
      <c r="J125" s="4"/>
      <c r="K125" s="28">
        <f t="shared" si="2"/>
        <v>0</v>
      </c>
      <c r="L125" s="28">
        <f t="shared" si="3"/>
        <v>0</v>
      </c>
      <c r="M125" s="27">
        <f t="shared" si="4"/>
        <v>0</v>
      </c>
      <c r="N125" s="27">
        <f t="shared" si="5"/>
        <v>0</v>
      </c>
      <c r="O125" s="27">
        <f t="shared" si="6"/>
        <v>0</v>
      </c>
      <c r="P125" s="27">
        <f t="shared" si="7"/>
        <v>0</v>
      </c>
      <c r="Q125" s="27">
        <f t="shared" si="8"/>
        <v>0</v>
      </c>
      <c r="R125" s="27">
        <f t="shared" si="9"/>
        <v>0</v>
      </c>
      <c r="S125" s="27">
        <f t="shared" si="10"/>
        <v>0</v>
      </c>
      <c r="T125" s="27">
        <f t="shared" si="11"/>
        <v>0</v>
      </c>
      <c r="U125" s="27">
        <f t="shared" si="12"/>
        <v>0</v>
      </c>
      <c r="V125" s="27">
        <f t="shared" si="13"/>
        <v>0</v>
      </c>
    </row>
    <row r="126" spans="1:22" ht="15">
      <c r="A126" s="2" t="s">
        <v>80</v>
      </c>
      <c r="B126" s="3"/>
      <c r="C126" s="3"/>
      <c r="D126" s="3"/>
      <c r="E126" s="3"/>
      <c r="F126" s="3"/>
      <c r="G126" s="3"/>
      <c r="H126" s="3"/>
      <c r="I126" s="3"/>
      <c r="J126" s="4"/>
      <c r="K126" s="28">
        <f t="shared" si="2"/>
        <v>120</v>
      </c>
      <c r="L126" s="28">
        <f t="shared" si="3"/>
        <v>120</v>
      </c>
      <c r="M126" s="27">
        <f t="shared" si="4"/>
        <v>120</v>
      </c>
      <c r="N126" s="27">
        <f t="shared" si="5"/>
        <v>120</v>
      </c>
      <c r="O126" s="27">
        <f t="shared" si="6"/>
        <v>120</v>
      </c>
      <c r="P126" s="27">
        <f t="shared" si="7"/>
        <v>120</v>
      </c>
      <c r="Q126" s="27">
        <f t="shared" si="8"/>
        <v>120</v>
      </c>
      <c r="R126" s="27">
        <f t="shared" si="9"/>
        <v>120</v>
      </c>
      <c r="S126" s="27">
        <f t="shared" si="10"/>
        <v>120</v>
      </c>
      <c r="T126" s="27">
        <f t="shared" si="11"/>
        <v>120</v>
      </c>
      <c r="U126" s="27">
        <f t="shared" si="12"/>
        <v>120</v>
      </c>
      <c r="V126" s="27">
        <f t="shared" si="13"/>
        <v>120</v>
      </c>
    </row>
    <row r="127" spans="1:22" ht="15">
      <c r="A127" s="8" t="s">
        <v>6</v>
      </c>
      <c r="B127" s="9"/>
      <c r="C127" s="9"/>
      <c r="D127" s="9"/>
      <c r="E127" s="9"/>
      <c r="F127" s="9"/>
      <c r="G127" s="9"/>
      <c r="H127" s="9"/>
      <c r="I127" s="9"/>
      <c r="J127" s="10"/>
      <c r="K127" s="28">
        <f t="shared" si="2"/>
        <v>0</v>
      </c>
      <c r="L127" s="28">
        <f t="shared" si="3"/>
        <v>0</v>
      </c>
      <c r="M127" s="27">
        <f t="shared" si="4"/>
        <v>0</v>
      </c>
      <c r="N127" s="27">
        <f t="shared" si="5"/>
        <v>0</v>
      </c>
      <c r="O127" s="27">
        <f t="shared" si="6"/>
        <v>0</v>
      </c>
      <c r="P127" s="27">
        <f t="shared" si="7"/>
        <v>0</v>
      </c>
      <c r="Q127" s="27">
        <f t="shared" si="8"/>
        <v>0</v>
      </c>
      <c r="R127" s="27">
        <f t="shared" si="9"/>
        <v>0</v>
      </c>
      <c r="S127" s="27">
        <f t="shared" si="10"/>
        <v>0</v>
      </c>
      <c r="T127" s="27">
        <f t="shared" si="11"/>
        <v>0</v>
      </c>
      <c r="U127" s="27">
        <f t="shared" si="12"/>
        <v>0</v>
      </c>
      <c r="V127" s="27">
        <f t="shared" si="13"/>
        <v>0</v>
      </c>
    </row>
    <row r="128" spans="1:22" ht="15">
      <c r="A128" s="2" t="s">
        <v>7</v>
      </c>
      <c r="B128" s="3"/>
      <c r="C128" s="3"/>
      <c r="D128" s="3"/>
      <c r="E128" s="3"/>
      <c r="F128" s="3"/>
      <c r="G128" s="3"/>
      <c r="H128" s="3"/>
      <c r="I128" s="3"/>
      <c r="J128" s="4"/>
      <c r="K128" s="28">
        <f t="shared" si="2"/>
        <v>0</v>
      </c>
      <c r="L128" s="28">
        <f t="shared" si="3"/>
        <v>0</v>
      </c>
      <c r="M128" s="27">
        <f t="shared" si="4"/>
        <v>0</v>
      </c>
      <c r="N128" s="27">
        <f t="shared" si="5"/>
        <v>0</v>
      </c>
      <c r="O128" s="27">
        <f t="shared" si="6"/>
        <v>0</v>
      </c>
      <c r="P128" s="27">
        <f t="shared" si="7"/>
        <v>0</v>
      </c>
      <c r="Q128" s="27">
        <f t="shared" si="8"/>
        <v>0</v>
      </c>
      <c r="R128" s="27">
        <f t="shared" si="9"/>
        <v>0</v>
      </c>
      <c r="S128" s="27">
        <f t="shared" si="10"/>
        <v>0</v>
      </c>
      <c r="T128" s="27">
        <f t="shared" si="11"/>
        <v>0</v>
      </c>
      <c r="U128" s="27">
        <f t="shared" si="12"/>
        <v>0</v>
      </c>
      <c r="V128" s="27">
        <f t="shared" si="13"/>
        <v>0</v>
      </c>
    </row>
    <row r="129" spans="1:22" ht="15">
      <c r="A129" s="2" t="s">
        <v>102</v>
      </c>
      <c r="B129" s="3"/>
      <c r="C129" s="3"/>
      <c r="D129" s="3"/>
      <c r="E129" s="3"/>
      <c r="F129" s="3"/>
      <c r="G129" s="3"/>
      <c r="H129" s="3"/>
      <c r="I129" s="3"/>
      <c r="J129" s="4"/>
      <c r="K129" s="28">
        <f t="shared" si="2"/>
        <v>0</v>
      </c>
      <c r="L129" s="28">
        <f t="shared" si="3"/>
        <v>0</v>
      </c>
      <c r="M129" s="27">
        <f t="shared" si="4"/>
        <v>0</v>
      </c>
      <c r="N129" s="27">
        <f t="shared" si="5"/>
        <v>0</v>
      </c>
      <c r="O129" s="27">
        <f t="shared" si="6"/>
        <v>0</v>
      </c>
      <c r="P129" s="27">
        <f t="shared" si="7"/>
        <v>0</v>
      </c>
      <c r="Q129" s="27">
        <f t="shared" si="8"/>
        <v>0</v>
      </c>
      <c r="R129" s="27">
        <f t="shared" si="9"/>
        <v>0</v>
      </c>
      <c r="S129" s="27">
        <f t="shared" si="10"/>
        <v>0</v>
      </c>
      <c r="T129" s="27">
        <f t="shared" si="11"/>
        <v>0</v>
      </c>
      <c r="U129" s="27">
        <f t="shared" si="12"/>
        <v>0</v>
      </c>
      <c r="V129" s="27">
        <f t="shared" si="13"/>
        <v>0</v>
      </c>
    </row>
    <row r="130" spans="1:22" ht="15">
      <c r="A130" s="8" t="s">
        <v>9</v>
      </c>
      <c r="B130" s="9"/>
      <c r="C130" s="9"/>
      <c r="D130" s="9"/>
      <c r="E130" s="9"/>
      <c r="F130" s="9"/>
      <c r="G130" s="9"/>
      <c r="H130" s="9"/>
      <c r="I130" s="9"/>
      <c r="J130" s="10"/>
      <c r="K130" s="28">
        <f t="shared" si="2"/>
        <v>0</v>
      </c>
      <c r="L130" s="28">
        <f t="shared" si="3"/>
        <v>0</v>
      </c>
      <c r="M130" s="27">
        <f t="shared" si="4"/>
        <v>0</v>
      </c>
      <c r="N130" s="27">
        <f t="shared" si="5"/>
        <v>0</v>
      </c>
      <c r="O130" s="27">
        <f t="shared" si="6"/>
        <v>0</v>
      </c>
      <c r="P130" s="27">
        <f t="shared" si="7"/>
        <v>0</v>
      </c>
      <c r="Q130" s="27">
        <f t="shared" si="8"/>
        <v>0</v>
      </c>
      <c r="R130" s="27">
        <f t="shared" si="9"/>
        <v>0</v>
      </c>
      <c r="S130" s="27">
        <f t="shared" si="10"/>
        <v>0</v>
      </c>
      <c r="T130" s="27">
        <f t="shared" si="11"/>
        <v>0</v>
      </c>
      <c r="U130" s="27">
        <f t="shared" si="12"/>
        <v>0</v>
      </c>
      <c r="V130" s="27">
        <f t="shared" si="13"/>
        <v>0</v>
      </c>
    </row>
    <row r="131" spans="1:22" ht="15">
      <c r="A131" s="2" t="s">
        <v>10</v>
      </c>
      <c r="B131" s="3"/>
      <c r="C131" s="3"/>
      <c r="D131" s="3"/>
      <c r="E131" s="3"/>
      <c r="F131" s="3"/>
      <c r="G131" s="3"/>
      <c r="H131" s="3"/>
      <c r="I131" s="3"/>
      <c r="J131" s="4"/>
      <c r="K131" s="28">
        <f t="shared" si="2"/>
        <v>0</v>
      </c>
      <c r="L131" s="28">
        <f t="shared" si="3"/>
        <v>0</v>
      </c>
      <c r="M131" s="27">
        <f t="shared" si="4"/>
        <v>0</v>
      </c>
      <c r="N131" s="27">
        <f t="shared" si="5"/>
        <v>0</v>
      </c>
      <c r="O131" s="27">
        <f t="shared" si="6"/>
        <v>0</v>
      </c>
      <c r="P131" s="27">
        <f t="shared" si="7"/>
        <v>0</v>
      </c>
      <c r="Q131" s="27">
        <f t="shared" si="8"/>
        <v>0</v>
      </c>
      <c r="R131" s="27">
        <f t="shared" si="9"/>
        <v>0</v>
      </c>
      <c r="S131" s="27">
        <f t="shared" si="10"/>
        <v>0</v>
      </c>
      <c r="T131" s="27">
        <f t="shared" si="11"/>
        <v>0</v>
      </c>
      <c r="U131" s="27">
        <f t="shared" si="12"/>
        <v>0</v>
      </c>
      <c r="V131" s="27">
        <f t="shared" si="13"/>
        <v>0</v>
      </c>
    </row>
    <row r="132" spans="1:22" ht="15">
      <c r="A132" s="2" t="s">
        <v>20</v>
      </c>
      <c r="B132" s="3"/>
      <c r="C132" s="3"/>
      <c r="D132" s="3"/>
      <c r="E132" s="3"/>
      <c r="F132" s="3"/>
      <c r="G132" s="3"/>
      <c r="H132" s="3"/>
      <c r="I132" s="3"/>
      <c r="J132" s="4"/>
      <c r="K132" s="28">
        <f t="shared" si="2"/>
        <v>0</v>
      </c>
      <c r="L132" s="28">
        <f t="shared" si="3"/>
        <v>0</v>
      </c>
      <c r="M132" s="27">
        <f t="shared" si="4"/>
        <v>0</v>
      </c>
      <c r="N132" s="27">
        <f t="shared" si="5"/>
        <v>0</v>
      </c>
      <c r="O132" s="27">
        <f t="shared" si="6"/>
        <v>0</v>
      </c>
      <c r="P132" s="27">
        <f t="shared" si="7"/>
        <v>0</v>
      </c>
      <c r="Q132" s="27">
        <f t="shared" si="8"/>
        <v>0</v>
      </c>
      <c r="R132" s="27">
        <f t="shared" si="9"/>
        <v>0</v>
      </c>
      <c r="S132" s="27">
        <f t="shared" si="10"/>
        <v>0</v>
      </c>
      <c r="T132" s="27">
        <f t="shared" si="11"/>
        <v>0</v>
      </c>
      <c r="U132" s="27">
        <f t="shared" si="12"/>
        <v>0</v>
      </c>
      <c r="V132" s="27">
        <f t="shared" si="13"/>
        <v>0</v>
      </c>
    </row>
    <row r="133" spans="1:22" ht="15">
      <c r="A133" s="8" t="s">
        <v>11</v>
      </c>
      <c r="B133" s="9"/>
      <c r="C133" s="9"/>
      <c r="D133" s="9"/>
      <c r="E133" s="9"/>
      <c r="F133" s="9"/>
      <c r="G133" s="9"/>
      <c r="H133" s="9"/>
      <c r="I133" s="9"/>
      <c r="J133" s="10"/>
      <c r="K133" s="28">
        <f t="shared" si="2"/>
        <v>2814.208</v>
      </c>
      <c r="L133" s="28">
        <f t="shared" si="3"/>
        <v>2814.208</v>
      </c>
      <c r="M133" s="27">
        <f t="shared" si="4"/>
        <v>2814.208</v>
      </c>
      <c r="N133" s="27">
        <f t="shared" si="5"/>
        <v>2814.208</v>
      </c>
      <c r="O133" s="27">
        <f t="shared" si="6"/>
        <v>2943.436</v>
      </c>
      <c r="P133" s="27">
        <f t="shared" si="7"/>
        <v>2943.436</v>
      </c>
      <c r="Q133" s="27">
        <f t="shared" si="8"/>
        <v>2943.436</v>
      </c>
      <c r="R133" s="27">
        <f t="shared" si="9"/>
        <v>2943.436</v>
      </c>
      <c r="S133" s="27">
        <f t="shared" si="10"/>
        <v>2814.208</v>
      </c>
      <c r="T133" s="27">
        <f t="shared" si="11"/>
        <v>2814.208</v>
      </c>
      <c r="U133" s="27">
        <f t="shared" si="12"/>
        <v>2814.208</v>
      </c>
      <c r="V133" s="27">
        <f t="shared" si="13"/>
        <v>2814.208</v>
      </c>
    </row>
    <row r="134" spans="11:22" ht="12.75">
      <c r="K134" s="32"/>
      <c r="L134" s="32"/>
      <c r="M134" s="33"/>
      <c r="N134" s="33"/>
      <c r="O134" s="33"/>
      <c r="P134" s="33"/>
      <c r="Q134" s="33"/>
      <c r="R134" s="33"/>
      <c r="S134" s="33"/>
      <c r="T134" s="33"/>
      <c r="U134" s="33"/>
      <c r="V134" s="33"/>
    </row>
    <row r="135" spans="18:22" ht="12.75">
      <c r="R135" t="s">
        <v>103</v>
      </c>
      <c r="U135" s="15"/>
      <c r="V135" s="25">
        <f>V111+V115-V133</f>
        <v>16737.760000000002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2014-02-07T06:14:01Z</cp:lastPrinted>
  <dcterms:created xsi:type="dcterms:W3CDTF">2012-04-11T04:13:08Z</dcterms:created>
  <dcterms:modified xsi:type="dcterms:W3CDTF">2018-01-19T06:38:37Z</dcterms:modified>
  <cp:category/>
  <cp:version/>
  <cp:contentType/>
  <cp:contentStatus/>
</cp:coreProperties>
</file>