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<sst xmlns="http://schemas.openxmlformats.org/spreadsheetml/2006/main" count="402" uniqueCount="107">
  <si>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</si>
  <si>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</si>
  <si>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</si>
  <si>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</si>
  <si>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</si>
  <si>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</si>
  <si>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</si>
  <si>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</si>
  <si>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</si>
  <si>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</si>
  <si>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</si>
  <si>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</si>
  <si>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</si>
  <si>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</si>
  <si>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</si>
  <si>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</si>
  <si>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</si>
  <si>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</si>
  <si>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</si>
  <si>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</si>
  <si>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6.начислено за январь   </t>
  </si>
  <si>
    <t xml:space="preserve"> </t>
  </si>
  <si>
    <t xml:space="preserve">6.начислено за март   </t>
  </si>
  <si>
    <t>июнь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</si>
  <si>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</si>
  <si>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</si>
  <si>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</si>
  <si>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</si>
  <si>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</si>
  <si>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</si>
  <si>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</si>
  <si>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</si>
  <si>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</si>
  <si>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</si>
  <si>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</si>
  <si>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4 ул. Освобождения за 4 квартал  </t>
  </si>
  <si>
    <t xml:space="preserve">5.начислено за 3 квартал </t>
  </si>
  <si>
    <t xml:space="preserve">коммунальным услугам жилого дома № 4 ул. Освобождения за 3 квартал  </t>
  </si>
  <si>
    <t xml:space="preserve">5.начислено за 2 квартал  </t>
  </si>
  <si>
    <t xml:space="preserve">коммунальным услугам жилого дома № 4 ул. Освобождения за 2 квартал  </t>
  </si>
  <si>
    <t xml:space="preserve">5.начислено за 1 квартал  </t>
  </si>
  <si>
    <t xml:space="preserve">коммунальным услугам жилого дома № 4 ул. Освобождения за 1 квартал  </t>
  </si>
  <si>
    <t xml:space="preserve">коммунальным услугам жилого дома № 4  ул. Освобождения  за январь  </t>
  </si>
  <si>
    <t xml:space="preserve">5. Тариф  </t>
  </si>
  <si>
    <t xml:space="preserve">коммунальным услугам жилого дома № 4 ул. Освобождения за февраль  </t>
  </si>
  <si>
    <t xml:space="preserve">5. Тариф </t>
  </si>
  <si>
    <t xml:space="preserve">6.начислено за февраль   </t>
  </si>
  <si>
    <t xml:space="preserve">коммунальным услугам жилого дома № 4  ул. Освобождения  за март  </t>
  </si>
  <si>
    <t xml:space="preserve">6.начислено за июнь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</si>
  <si>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</si>
  <si>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</si>
  <si>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</si>
  <si>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</si>
  <si>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</si>
  <si>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>1. Задолженность по содержанию и текущему ремонту жилого дома на 01.02.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</si>
  <si>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</si>
  <si>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</si>
  <si>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</si>
  <si>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</si>
  <si>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</si>
  <si>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</si>
  <si>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</si>
  <si>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</si>
  <si>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</si>
  <si>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</si>
  <si>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</si>
  <si>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</si>
  <si>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</si>
  <si>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</si>
  <si>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</si>
  <si>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</si>
  <si>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</si>
  <si>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</si>
  <si>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</si>
  <si>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</si>
  <si>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</si>
  <si>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</si>
  <si>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</si>
  <si>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</si>
  <si>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</si>
  <si>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</si>
  <si>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</si>
  <si>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</si>
  <si>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</si>
  <si>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</si>
  <si>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</si>
  <si>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</si>
  <si>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</si>
  <si>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</si>
  <si>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</si>
  <si>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</si>
  <si>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</si>
  <si>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</si>
  <si>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t>ж.Смена входных дверей в местах общего пользования (установка замков)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</si>
  <si>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</si>
  <si>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(замок навесной)</t>
  </si>
  <si>
    <t>к. Прочие работы  (крыша)</t>
  </si>
  <si>
    <t>к. Прочие работы  (кровля)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</si>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</sst>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2">
        <v>48790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3290.3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60</v>
      </c>
    </row>
    <row r="8" spans="1:11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97129.656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40766.817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2072.889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18853.419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9870.900000000001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Лист2!AI16+Лист2!AI15+Лист2!W16+Лист2!K16</f>
        <v>8519.702000000001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80083.72700000001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39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80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81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65835.929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3290.3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60</v>
      </c>
    </row>
    <row r="24" spans="1:11" ht="15">
      <c r="A24" s="2" t="s">
        <v>38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97129.656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94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40766.817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2072.889</v>
      </c>
    </row>
    <row r="28" spans="1:11" ht="15.75">
      <c r="A28" s="7" t="s">
        <v>49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18853.419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9870.900000000001</v>
      </c>
    </row>
    <row r="30" spans="1:11" ht="15.75">
      <c r="A30" s="7" t="s">
        <v>51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Лист2!K41+Лист2!W40+Лист2!W41+Лист2!AI40+Лист2!AI41</f>
        <v>6984.016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78548.04100000001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37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82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83</v>
      </c>
      <c r="B37" s="3"/>
      <c r="C37" s="3"/>
      <c r="D37" s="3"/>
      <c r="E37" s="3"/>
      <c r="F37" s="3"/>
      <c r="G37" s="3"/>
      <c r="H37" s="3"/>
      <c r="I37" s="3"/>
      <c r="J37" s="4"/>
      <c r="K37" s="15">
        <f>K21+K24-K31</f>
        <v>84417.54400000001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3290.3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60</v>
      </c>
    </row>
    <row r="40" spans="1:11" ht="15">
      <c r="A40" s="2" t="s">
        <v>36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97129.656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94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40766.817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2072.889</v>
      </c>
    </row>
    <row r="44" spans="1:11" ht="15.75">
      <c r="A44" s="7" t="s">
        <v>49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18853.419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9870.900000000001</v>
      </c>
    </row>
    <row r="46" spans="1:11" ht="15.75">
      <c r="A46" s="7" t="s">
        <v>51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Лист2!AI67+Лист2!W66+Лист2!W67+Лист2!K66+Лист2!K67</f>
        <v>105088.016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176652.04100000003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35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84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2" ht="15">
      <c r="A53" s="2" t="s">
        <v>85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4895.158999999985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3290.3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60</v>
      </c>
    </row>
    <row r="56" spans="1:11" ht="15">
      <c r="A56" s="2" t="s">
        <v>34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Лист2!AI86*2+Лист2!K86</f>
        <v>97143.432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94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40766.817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2072.889</v>
      </c>
    </row>
    <row r="60" spans="1:11" ht="15.75">
      <c r="A60" s="7" t="s">
        <v>49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18853.419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9870.900000000001</v>
      </c>
    </row>
    <row r="62" spans="1:11" ht="15.75">
      <c r="A62" s="7" t="s">
        <v>51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Лист2!K93+Лист2!W93+Лист2!AI93</f>
        <v>35394.3</v>
      </c>
    </row>
    <row r="63" spans="1:14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106958.32500000001</v>
      </c>
      <c r="N63" s="17"/>
    </row>
    <row r="65" spans="1:11" ht="15">
      <c r="A65" s="2" t="s">
        <v>86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48790</v>
      </c>
    </row>
    <row r="66" spans="1:11" ht="15">
      <c r="A66" s="21" t="s">
        <v>87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388532.4</v>
      </c>
    </row>
    <row r="67" spans="1:11" ht="15">
      <c r="A67" s="22" t="s">
        <v>88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442242.1340000001</v>
      </c>
    </row>
    <row r="68" spans="1:11" ht="15">
      <c r="A68" s="2" t="s">
        <v>89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90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-4919.734000000055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I104">
      <selection activeCell="W94" sqref="W94"/>
    </sheetView>
  </sheetViews>
  <sheetFormatPr defaultColWidth="9.00390625" defaultRowHeight="12.75"/>
  <cols>
    <col min="10" max="10" width="18.125" style="0" customWidth="1"/>
    <col min="22" max="22" width="9.37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44</v>
      </c>
      <c r="O2" s="1"/>
      <c r="P2" s="1"/>
      <c r="Q2" s="1"/>
      <c r="R2" s="1"/>
      <c r="S2" s="1"/>
      <c r="T2" s="1"/>
      <c r="U2" s="1"/>
      <c r="Y2" s="1"/>
      <c r="Z2" s="1" t="s">
        <v>47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75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6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>
        <v>48790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54638.87699999999</v>
      </c>
      <c r="Y5" s="2" t="s">
        <v>74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62560.753999999986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3290.3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3290.3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3290.3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60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60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60</v>
      </c>
    </row>
    <row r="8" spans="1:35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4">
        <v>9.84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9.84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9.84</v>
      </c>
    </row>
    <row r="9" spans="1:35" ht="15">
      <c r="A9" s="2" t="s">
        <v>20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32376.552</v>
      </c>
      <c r="M9" s="2" t="s">
        <v>46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32376.552</v>
      </c>
      <c r="Y9" s="2" t="s">
        <v>22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32376.552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13588.939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13588.939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13588.939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690.963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690.963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690.963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K6*1.91</f>
        <v>6284.473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6284.473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6284.473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3290.3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3290.3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3290.3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5">
        <f>AI6*0.34</f>
        <v>1118.7020000000002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K20+K23</f>
        <v>2673</v>
      </c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600</v>
      </c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AI19+AI20</f>
        <v>4128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1561</v>
      </c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>
        <f>1463+660</f>
        <v>2123</v>
      </c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>
        <v>600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f>1962+605</f>
        <v>2567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93</v>
      </c>
      <c r="B23" s="3"/>
      <c r="C23" s="3"/>
      <c r="D23" s="3"/>
      <c r="E23" s="3"/>
      <c r="F23" s="3"/>
      <c r="G23" s="3"/>
      <c r="H23" s="3"/>
      <c r="I23" s="3"/>
      <c r="J23" s="4"/>
      <c r="K23" s="5">
        <v>550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92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92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26527.675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24454.675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29101.377</v>
      </c>
    </row>
    <row r="28" spans="1:33" ht="15.75">
      <c r="A28" s="1"/>
      <c r="B28" s="1"/>
      <c r="C28" s="1"/>
      <c r="D28" s="1"/>
      <c r="E28" s="24" t="s">
        <v>26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24</v>
      </c>
      <c r="S28" s="1"/>
      <c r="T28" s="1"/>
      <c r="U28" s="1"/>
      <c r="Y28" s="1"/>
      <c r="Z28" s="1"/>
      <c r="AA28" s="1"/>
      <c r="AB28" s="1"/>
      <c r="AC28" s="1"/>
      <c r="AD28" s="24" t="s">
        <v>23</v>
      </c>
      <c r="AE28" s="1"/>
      <c r="AF28" s="1"/>
      <c r="AG28" s="1"/>
    </row>
    <row r="29" spans="1:35" ht="15">
      <c r="A29" s="2" t="s">
        <v>56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58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57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65835.92899999997</v>
      </c>
      <c r="M30" s="2" t="s">
        <v>59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72973.80599999997</v>
      </c>
      <c r="Y30" s="2" t="s">
        <v>72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78992.17499999996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3290.3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3290.3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3290.3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60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60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60</v>
      </c>
    </row>
    <row r="33" spans="1:35" ht="15">
      <c r="A33" s="2" t="s">
        <v>43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9.84</v>
      </c>
      <c r="M33" s="2" t="s">
        <v>43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9.84</v>
      </c>
      <c r="Y33" s="2" t="s">
        <v>43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9.84</v>
      </c>
    </row>
    <row r="34" spans="1:35" ht="15">
      <c r="A34" s="2" t="s">
        <v>27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32376.552</v>
      </c>
      <c r="M34" s="2" t="s">
        <v>25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32376.552</v>
      </c>
      <c r="Y34" s="2" t="s">
        <v>48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32376.552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13588.939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13588.939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13588.939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690.963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690.963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690.963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6284.473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6284.473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6284.473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3290.3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3290.3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3290.3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W31*0.36</f>
        <v>1184.508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1184.508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1384</v>
      </c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15">
        <f>W45+W51</f>
        <v>1319</v>
      </c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AI45</f>
        <v>1912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>
        <f>600+784</f>
        <v>1384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>
        <f>600+534</f>
        <v>1134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f>1307+605</f>
        <v>1912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95</v>
      </c>
      <c r="N51" s="3"/>
      <c r="O51" s="3"/>
      <c r="P51" s="3"/>
      <c r="Q51" s="3"/>
      <c r="R51" s="3"/>
      <c r="S51" s="3"/>
      <c r="T51" s="3"/>
      <c r="U51" s="3"/>
      <c r="V51" s="4"/>
      <c r="W51" s="26">
        <v>185</v>
      </c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25238.675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26358.183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26951.183</v>
      </c>
    </row>
    <row r="54" spans="5:30" ht="12.75">
      <c r="E54" s="19" t="s">
        <v>14</v>
      </c>
      <c r="R54" s="20" t="s">
        <v>15</v>
      </c>
      <c r="AD54" s="20" t="s">
        <v>16</v>
      </c>
    </row>
    <row r="55" spans="1:35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8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8"/>
      <c r="Y55" s="2" t="s">
        <v>71</v>
      </c>
      <c r="Z55" s="3"/>
      <c r="AA55" s="3"/>
      <c r="AB55" s="3"/>
      <c r="AC55" s="3"/>
      <c r="AD55" s="3"/>
      <c r="AE55" s="3"/>
      <c r="AF55" s="3"/>
      <c r="AG55" s="3"/>
      <c r="AH55" s="4"/>
      <c r="AI55" s="18"/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AI30+AI34-AI52</f>
        <v>84417.54399999995</v>
      </c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91154.91299999994</v>
      </c>
      <c r="Y56" s="2" t="s">
        <v>70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54505.281999999934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3290.3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3290.3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3290.3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60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60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60</v>
      </c>
    </row>
    <row r="59" spans="1:35" ht="15">
      <c r="A59" s="2" t="s">
        <v>43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9.84</v>
      </c>
      <c r="M59" s="2" t="s">
        <v>43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9.84</v>
      </c>
      <c r="Y59" s="2" t="s">
        <v>43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9.84</v>
      </c>
    </row>
    <row r="60" spans="1:35" ht="15">
      <c r="A60" s="2" t="s">
        <v>28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32376.552</v>
      </c>
      <c r="M60" s="2" t="s">
        <v>29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32376.552</v>
      </c>
      <c r="Y60" s="2" t="s">
        <v>30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32376.552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13588.939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13588.939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13588.939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690.963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690.963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690.963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6284.473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6284.473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6284.473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3290.3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3290.3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3290.3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1184.508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1184.508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</f>
        <v>600</v>
      </c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15">
        <f>W70+W71+W72+W77</f>
        <v>43987</v>
      </c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15">
        <f>AI71+AI72+AI77</f>
        <v>58132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>
        <v>2949</v>
      </c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>
        <v>600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>
        <v>600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f>1489+605</f>
        <v>2094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>
        <v>3066</v>
      </c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>
        <v>1752</v>
      </c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92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96</v>
      </c>
      <c r="N77" s="3"/>
      <c r="O77" s="3"/>
      <c r="P77" s="3"/>
      <c r="Q77" s="3"/>
      <c r="R77" s="3"/>
      <c r="S77" s="3"/>
      <c r="T77" s="3"/>
      <c r="U77" s="3"/>
      <c r="V77" s="4"/>
      <c r="W77" s="26">
        <v>37372</v>
      </c>
      <c r="Y77" s="2" t="s">
        <v>97</v>
      </c>
      <c r="Z77" s="3"/>
      <c r="AA77" s="3"/>
      <c r="AB77" s="3"/>
      <c r="AC77" s="3"/>
      <c r="AD77" s="3"/>
      <c r="AE77" s="3"/>
      <c r="AF77" s="3"/>
      <c r="AG77" s="3"/>
      <c r="AH77" s="4"/>
      <c r="AI77" s="26">
        <f>24286+30000</f>
        <v>54286</v>
      </c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25639.183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69026.183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81986.675</v>
      </c>
    </row>
    <row r="80" spans="5:30" ht="12.75">
      <c r="E80" s="19" t="s">
        <v>17</v>
      </c>
      <c r="R80" s="20" t="s">
        <v>18</v>
      </c>
      <c r="AD80" s="20" t="s">
        <v>19</v>
      </c>
    </row>
    <row r="81" spans="1:35" ht="15">
      <c r="A81" s="2" t="s">
        <v>66</v>
      </c>
      <c r="B81" s="3"/>
      <c r="C81" s="3"/>
      <c r="D81" s="3"/>
      <c r="E81" s="3"/>
      <c r="F81" s="3"/>
      <c r="G81" s="3"/>
      <c r="H81" s="3"/>
      <c r="I81" s="3"/>
      <c r="J81" s="4"/>
      <c r="K81" s="18"/>
      <c r="M81" s="2" t="s">
        <v>64</v>
      </c>
      <c r="N81" s="3"/>
      <c r="O81" s="3"/>
      <c r="P81" s="3"/>
      <c r="Q81" s="3"/>
      <c r="R81" s="3"/>
      <c r="S81" s="3"/>
      <c r="T81" s="3"/>
      <c r="U81" s="3"/>
      <c r="V81" s="4"/>
      <c r="W81" s="18"/>
      <c r="Y81" s="2" t="s">
        <v>69</v>
      </c>
      <c r="Z81" s="3"/>
      <c r="AA81" s="3"/>
      <c r="AB81" s="3"/>
      <c r="AC81" s="3"/>
      <c r="AD81" s="3"/>
      <c r="AE81" s="3"/>
      <c r="AF81" s="3"/>
      <c r="AG81" s="3"/>
      <c r="AH81" s="4"/>
      <c r="AI81" s="18"/>
    </row>
    <row r="82" spans="1:35" ht="1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4895.158999999927</v>
      </c>
      <c r="M82" s="2" t="s">
        <v>65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8861.735999999924</v>
      </c>
      <c r="Y82" s="2" t="s">
        <v>68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4098.5009999999165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3290.3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3291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3291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60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60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60</v>
      </c>
    </row>
    <row r="85" spans="1:35" ht="15">
      <c r="A85" s="2" t="s">
        <v>43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9.84</v>
      </c>
      <c r="M85" s="2" t="s">
        <v>43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9.84</v>
      </c>
      <c r="Y85" s="2" t="s">
        <v>43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9.84</v>
      </c>
    </row>
    <row r="86" spans="1:35" ht="15">
      <c r="A86" s="2" t="s">
        <v>33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32376.552</v>
      </c>
      <c r="M86" s="2" t="s">
        <v>32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32383.44</v>
      </c>
      <c r="Y86" s="2" t="s">
        <v>31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32383.44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13588.939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13588.939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13588.939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690.963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690.963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690.963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6284.473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6284.473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6284.473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3290.3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3290.3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3290.3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15">
        <f>K97+K96</f>
        <v>4555.3</v>
      </c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14">
        <f>W97+W99</f>
        <v>13292</v>
      </c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15">
        <f>AI97+AI98+AI103</f>
        <v>17547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27">
        <f>K83</f>
        <v>3290.3</v>
      </c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f>600+665</f>
        <v>1265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>
        <f>600+692</f>
        <v>1292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f>5982+605</f>
        <v>6587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>
        <v>4380</v>
      </c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>
        <v>12000</v>
      </c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92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92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26">
        <f>2580+4000</f>
        <v>6580</v>
      </c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28409.975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37146.675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41401.675</v>
      </c>
    </row>
    <row r="106" ht="12.75">
      <c r="AI106" s="17" t="s">
        <v>21</v>
      </c>
    </row>
    <row r="107" ht="12.75">
      <c r="AI107" s="25">
        <f>AI82+AI86-AI104</f>
        <v>-4919.734000000084</v>
      </c>
    </row>
    <row r="108" spans="11:22" ht="15">
      <c r="K108" t="s">
        <v>98</v>
      </c>
      <c r="L108" t="s">
        <v>99</v>
      </c>
      <c r="M108" s="28" t="s">
        <v>100</v>
      </c>
      <c r="N108" t="s">
        <v>26</v>
      </c>
      <c r="O108" t="s">
        <v>24</v>
      </c>
      <c r="P108" t="s">
        <v>23</v>
      </c>
      <c r="Q108" t="s">
        <v>14</v>
      </c>
      <c r="R108" t="s">
        <v>15</v>
      </c>
      <c r="S108" t="s">
        <v>16</v>
      </c>
      <c r="T108" t="s">
        <v>101</v>
      </c>
      <c r="U108" t="s">
        <v>18</v>
      </c>
      <c r="V108" t="s">
        <v>19</v>
      </c>
    </row>
    <row r="109" spans="1:35" ht="15">
      <c r="A109" s="2" t="s">
        <v>102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AI109" s="17"/>
    </row>
    <row r="110" spans="1:22" ht="15">
      <c r="A110" s="2" t="s">
        <v>103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48790</v>
      </c>
      <c r="L110" s="27">
        <f>W5</f>
        <v>54638.87699999999</v>
      </c>
      <c r="M110" s="27">
        <f>AI5</f>
        <v>62560.753999999986</v>
      </c>
      <c r="N110" s="27">
        <f>K30</f>
        <v>65835.92899999997</v>
      </c>
      <c r="O110" s="27">
        <f>W30</f>
        <v>72973.80599999997</v>
      </c>
      <c r="P110" s="27">
        <f>AI30</f>
        <v>78992.17499999996</v>
      </c>
      <c r="Q110" s="27">
        <f>K56</f>
        <v>84417.54399999995</v>
      </c>
      <c r="R110" s="27">
        <f>W56</f>
        <v>91154.91299999994</v>
      </c>
      <c r="S110" s="27">
        <f>AI56</f>
        <v>54505.281999999934</v>
      </c>
      <c r="T110" s="27">
        <f>K82</f>
        <v>4895.158999999927</v>
      </c>
      <c r="U110" s="27">
        <f>W82</f>
        <v>8861.735999999924</v>
      </c>
      <c r="V110" s="27">
        <f>AI82</f>
        <v>4098.5009999999165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9">
        <f aca="true" t="shared" si="0" ref="K111:K132">K6</f>
        <v>3290.3</v>
      </c>
      <c r="L111" s="18">
        <f aca="true" t="shared" si="1" ref="L111:L132">W6</f>
        <v>3290.3</v>
      </c>
      <c r="M111" s="18">
        <f aca="true" t="shared" si="2" ref="M111:M132">AI6</f>
        <v>3290.3</v>
      </c>
      <c r="N111" s="18">
        <f aca="true" t="shared" si="3" ref="N111:N132">K31</f>
        <v>3290.3</v>
      </c>
      <c r="O111" s="18">
        <f aca="true" t="shared" si="4" ref="O111:O132">W31</f>
        <v>3290.3</v>
      </c>
      <c r="P111" s="18">
        <f aca="true" t="shared" si="5" ref="P111:P132">AI31</f>
        <v>3290.3</v>
      </c>
      <c r="Q111" s="18">
        <f aca="true" t="shared" si="6" ref="Q111:Q132">K57</f>
        <v>3290.3</v>
      </c>
      <c r="R111" s="18">
        <f aca="true" t="shared" si="7" ref="R111:R132">W57</f>
        <v>3290.3</v>
      </c>
      <c r="S111" s="18">
        <f aca="true" t="shared" si="8" ref="S111:S132">AI57</f>
        <v>3290.3</v>
      </c>
      <c r="T111" s="18">
        <f aca="true" t="shared" si="9" ref="T111:T132">K83</f>
        <v>3290.3</v>
      </c>
      <c r="U111" s="18">
        <f aca="true" t="shared" si="10" ref="U111:U132">W83</f>
        <v>3291</v>
      </c>
      <c r="V111" s="18">
        <f aca="true" t="shared" si="11" ref="V111:V132">AI83</f>
        <v>3291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6">
        <f t="shared" si="0"/>
        <v>60</v>
      </c>
      <c r="L112" s="27">
        <f t="shared" si="1"/>
        <v>60</v>
      </c>
      <c r="M112" s="27">
        <f t="shared" si="2"/>
        <v>60</v>
      </c>
      <c r="N112" s="27">
        <f t="shared" si="3"/>
        <v>60</v>
      </c>
      <c r="O112" s="27">
        <f t="shared" si="4"/>
        <v>60</v>
      </c>
      <c r="P112" s="27">
        <f t="shared" si="5"/>
        <v>60</v>
      </c>
      <c r="Q112" s="27">
        <f t="shared" si="6"/>
        <v>60</v>
      </c>
      <c r="R112" s="27">
        <f t="shared" si="7"/>
        <v>60</v>
      </c>
      <c r="S112" s="27">
        <f t="shared" si="8"/>
        <v>60</v>
      </c>
      <c r="T112" s="27">
        <f t="shared" si="9"/>
        <v>60</v>
      </c>
      <c r="U112" s="27">
        <f t="shared" si="10"/>
        <v>60</v>
      </c>
      <c r="V112" s="27">
        <f t="shared" si="11"/>
        <v>60</v>
      </c>
    </row>
    <row r="113" spans="1:22" ht="15">
      <c r="A113" s="2" t="s">
        <v>43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0"/>
        <v>9.84</v>
      </c>
      <c r="L113" s="31">
        <f t="shared" si="1"/>
        <v>9.84</v>
      </c>
      <c r="M113" s="31">
        <f t="shared" si="2"/>
        <v>9.84</v>
      </c>
      <c r="N113" s="31">
        <f t="shared" si="3"/>
        <v>9.84</v>
      </c>
      <c r="O113" s="31">
        <f t="shared" si="4"/>
        <v>9.84</v>
      </c>
      <c r="P113" s="31">
        <f t="shared" si="5"/>
        <v>9.84</v>
      </c>
      <c r="Q113" s="31">
        <f t="shared" si="6"/>
        <v>9.84</v>
      </c>
      <c r="R113" s="31">
        <f t="shared" si="7"/>
        <v>9.84</v>
      </c>
      <c r="S113" s="31">
        <f t="shared" si="8"/>
        <v>9.84</v>
      </c>
      <c r="T113" s="31">
        <f t="shared" si="9"/>
        <v>9.84</v>
      </c>
      <c r="U113" s="31">
        <f t="shared" si="10"/>
        <v>9.84</v>
      </c>
      <c r="V113" s="31">
        <f t="shared" si="11"/>
        <v>9.84</v>
      </c>
    </row>
    <row r="114" spans="1:22" ht="15">
      <c r="A114" s="2" t="s">
        <v>104</v>
      </c>
      <c r="B114" s="3"/>
      <c r="C114" s="3"/>
      <c r="D114" s="3"/>
      <c r="E114" s="3"/>
      <c r="F114" s="3"/>
      <c r="G114" s="3"/>
      <c r="H114" s="3"/>
      <c r="I114" s="3"/>
      <c r="J114" s="4"/>
      <c r="K114" s="26">
        <f t="shared" si="0"/>
        <v>32376.552</v>
      </c>
      <c r="L114" s="27">
        <f t="shared" si="1"/>
        <v>32376.552</v>
      </c>
      <c r="M114" s="27">
        <f t="shared" si="2"/>
        <v>32376.552</v>
      </c>
      <c r="N114" s="27">
        <f t="shared" si="3"/>
        <v>32376.552</v>
      </c>
      <c r="O114" s="27">
        <f t="shared" si="4"/>
        <v>32376.552</v>
      </c>
      <c r="P114" s="27">
        <f t="shared" si="5"/>
        <v>32376.552</v>
      </c>
      <c r="Q114" s="27">
        <f t="shared" si="6"/>
        <v>32376.552</v>
      </c>
      <c r="R114" s="27">
        <f t="shared" si="7"/>
        <v>32376.552</v>
      </c>
      <c r="S114" s="27">
        <f t="shared" si="8"/>
        <v>32376.552</v>
      </c>
      <c r="T114" s="27">
        <f t="shared" si="9"/>
        <v>32376.552</v>
      </c>
      <c r="U114" s="27">
        <f t="shared" si="10"/>
        <v>32383.44</v>
      </c>
      <c r="V114" s="27">
        <f t="shared" si="11"/>
        <v>32383.44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6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15.75">
      <c r="A116" s="7" t="s">
        <v>94</v>
      </c>
      <c r="B116" s="3"/>
      <c r="C116" s="3"/>
      <c r="D116" s="3"/>
      <c r="E116" s="3"/>
      <c r="F116" s="3"/>
      <c r="G116" s="3"/>
      <c r="H116" s="3"/>
      <c r="I116" s="3"/>
      <c r="J116" s="4"/>
      <c r="K116" s="26">
        <f t="shared" si="0"/>
        <v>13588.939</v>
      </c>
      <c r="L116" s="27">
        <f t="shared" si="1"/>
        <v>13588.939</v>
      </c>
      <c r="M116" s="27">
        <f t="shared" si="2"/>
        <v>13588.939</v>
      </c>
      <c r="N116" s="27">
        <f t="shared" si="3"/>
        <v>13588.939</v>
      </c>
      <c r="O116" s="27">
        <f t="shared" si="4"/>
        <v>13588.939</v>
      </c>
      <c r="P116" s="27">
        <f t="shared" si="5"/>
        <v>13588.939</v>
      </c>
      <c r="Q116" s="27">
        <f t="shared" si="6"/>
        <v>13588.939</v>
      </c>
      <c r="R116" s="27">
        <f t="shared" si="7"/>
        <v>13588.939</v>
      </c>
      <c r="S116" s="27">
        <f t="shared" si="8"/>
        <v>13588.939</v>
      </c>
      <c r="T116" s="27">
        <f t="shared" si="9"/>
        <v>13588.939</v>
      </c>
      <c r="U116" s="27">
        <f t="shared" si="10"/>
        <v>13588.939</v>
      </c>
      <c r="V116" s="27">
        <f t="shared" si="11"/>
        <v>13588.939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6">
        <f t="shared" si="0"/>
        <v>690.963</v>
      </c>
      <c r="L117" s="27">
        <f t="shared" si="1"/>
        <v>690.963</v>
      </c>
      <c r="M117" s="27">
        <f t="shared" si="2"/>
        <v>690.963</v>
      </c>
      <c r="N117" s="27">
        <f t="shared" si="3"/>
        <v>690.963</v>
      </c>
      <c r="O117" s="27">
        <f t="shared" si="4"/>
        <v>690.963</v>
      </c>
      <c r="P117" s="27">
        <f t="shared" si="5"/>
        <v>690.963</v>
      </c>
      <c r="Q117" s="27">
        <f t="shared" si="6"/>
        <v>690.963</v>
      </c>
      <c r="R117" s="27">
        <f t="shared" si="7"/>
        <v>690.963</v>
      </c>
      <c r="S117" s="27">
        <f t="shared" si="8"/>
        <v>690.963</v>
      </c>
      <c r="T117" s="27">
        <f t="shared" si="9"/>
        <v>690.963</v>
      </c>
      <c r="U117" s="27">
        <f t="shared" si="10"/>
        <v>690.963</v>
      </c>
      <c r="V117" s="27">
        <f t="shared" si="11"/>
        <v>690.963</v>
      </c>
    </row>
    <row r="118" spans="1:22" ht="15.75">
      <c r="A118" s="7" t="s">
        <v>49</v>
      </c>
      <c r="B118" s="3"/>
      <c r="C118" s="3"/>
      <c r="D118" s="3"/>
      <c r="E118" s="3"/>
      <c r="F118" s="3"/>
      <c r="G118" s="3"/>
      <c r="H118" s="3"/>
      <c r="I118" s="3"/>
      <c r="J118" s="4"/>
      <c r="K118" s="26">
        <f t="shared" si="0"/>
        <v>6284.473</v>
      </c>
      <c r="L118" s="27">
        <f t="shared" si="1"/>
        <v>6284.473</v>
      </c>
      <c r="M118" s="27">
        <f t="shared" si="2"/>
        <v>6284.473</v>
      </c>
      <c r="N118" s="27">
        <f t="shared" si="3"/>
        <v>6284.473</v>
      </c>
      <c r="O118" s="27">
        <f t="shared" si="4"/>
        <v>6284.473</v>
      </c>
      <c r="P118" s="27">
        <f t="shared" si="5"/>
        <v>6284.473</v>
      </c>
      <c r="Q118" s="27">
        <f t="shared" si="6"/>
        <v>6284.473</v>
      </c>
      <c r="R118" s="27">
        <f t="shared" si="7"/>
        <v>6284.473</v>
      </c>
      <c r="S118" s="27">
        <f t="shared" si="8"/>
        <v>6284.473</v>
      </c>
      <c r="T118" s="27">
        <f t="shared" si="9"/>
        <v>6284.473</v>
      </c>
      <c r="U118" s="27">
        <f t="shared" si="10"/>
        <v>6284.473</v>
      </c>
      <c r="V118" s="27">
        <f t="shared" si="11"/>
        <v>6284.473</v>
      </c>
    </row>
    <row r="119" spans="1:22" ht="15.75">
      <c r="A119" s="7" t="s">
        <v>50</v>
      </c>
      <c r="B119" s="3"/>
      <c r="C119" s="3"/>
      <c r="D119" s="3"/>
      <c r="E119" s="3"/>
      <c r="F119" s="3"/>
      <c r="G119" s="3"/>
      <c r="H119" s="3"/>
      <c r="I119" s="3"/>
      <c r="J119" s="4"/>
      <c r="K119" s="26">
        <f t="shared" si="0"/>
        <v>3290.3</v>
      </c>
      <c r="L119" s="27">
        <f t="shared" si="1"/>
        <v>3290.3</v>
      </c>
      <c r="M119" s="27">
        <f t="shared" si="2"/>
        <v>3290.3</v>
      </c>
      <c r="N119" s="27">
        <f t="shared" si="3"/>
        <v>3290.3</v>
      </c>
      <c r="O119" s="27">
        <f t="shared" si="4"/>
        <v>3290.3</v>
      </c>
      <c r="P119" s="27">
        <f t="shared" si="5"/>
        <v>3290.3</v>
      </c>
      <c r="Q119" s="27">
        <f t="shared" si="6"/>
        <v>3290.3</v>
      </c>
      <c r="R119" s="27">
        <f t="shared" si="7"/>
        <v>3290.3</v>
      </c>
      <c r="S119" s="27">
        <f t="shared" si="8"/>
        <v>3290.3</v>
      </c>
      <c r="T119" s="27">
        <f t="shared" si="9"/>
        <v>3290.3</v>
      </c>
      <c r="U119" s="27">
        <f t="shared" si="10"/>
        <v>3290.3</v>
      </c>
      <c r="V119" s="27">
        <f t="shared" si="11"/>
        <v>3290.3</v>
      </c>
    </row>
    <row r="120" spans="1:22" ht="15.75">
      <c r="A120" s="7" t="s">
        <v>76</v>
      </c>
      <c r="B120" s="3"/>
      <c r="C120" s="3"/>
      <c r="D120" s="3"/>
      <c r="E120" s="3"/>
      <c r="F120" s="3"/>
      <c r="G120" s="3"/>
      <c r="H120" s="3"/>
      <c r="I120" s="3"/>
      <c r="J120" s="4"/>
      <c r="K120" s="26">
        <f t="shared" si="0"/>
        <v>0</v>
      </c>
      <c r="L120" s="27">
        <f t="shared" si="1"/>
        <v>0</v>
      </c>
      <c r="M120" s="27">
        <f t="shared" si="2"/>
        <v>1118.7020000000002</v>
      </c>
      <c r="N120" s="27">
        <f t="shared" si="3"/>
        <v>0</v>
      </c>
      <c r="O120" s="27">
        <f t="shared" si="4"/>
        <v>1184.508</v>
      </c>
      <c r="P120" s="27">
        <f t="shared" si="5"/>
        <v>1184.508</v>
      </c>
      <c r="Q120" s="27">
        <f t="shared" si="6"/>
        <v>1184.508</v>
      </c>
      <c r="R120" s="27">
        <f t="shared" si="7"/>
        <v>1184.508</v>
      </c>
      <c r="S120" s="27">
        <f t="shared" si="8"/>
        <v>0</v>
      </c>
      <c r="T120" s="27">
        <f t="shared" si="9"/>
        <v>0</v>
      </c>
      <c r="U120" s="27">
        <f t="shared" si="10"/>
        <v>0</v>
      </c>
      <c r="V120" s="27">
        <f t="shared" si="11"/>
        <v>0</v>
      </c>
    </row>
    <row r="121" spans="1:22" ht="15.75">
      <c r="A121" s="7" t="s">
        <v>77</v>
      </c>
      <c r="B121" s="6"/>
      <c r="C121" s="6"/>
      <c r="D121" s="6"/>
      <c r="E121" s="6"/>
      <c r="F121" s="6"/>
      <c r="G121" s="6"/>
      <c r="H121" s="6"/>
      <c r="I121" s="3"/>
      <c r="J121" s="4"/>
      <c r="K121" s="26">
        <f t="shared" si="0"/>
        <v>2673</v>
      </c>
      <c r="L121" s="27">
        <f t="shared" si="1"/>
        <v>600</v>
      </c>
      <c r="M121" s="27">
        <f t="shared" si="2"/>
        <v>4128</v>
      </c>
      <c r="N121" s="27">
        <f t="shared" si="3"/>
        <v>1384</v>
      </c>
      <c r="O121" s="27">
        <f t="shared" si="4"/>
        <v>1319</v>
      </c>
      <c r="P121" s="27">
        <f t="shared" si="5"/>
        <v>1912</v>
      </c>
      <c r="Q121" s="27">
        <f t="shared" si="6"/>
        <v>600</v>
      </c>
      <c r="R121" s="27">
        <f t="shared" si="7"/>
        <v>43987</v>
      </c>
      <c r="S121" s="27">
        <f t="shared" si="8"/>
        <v>58132</v>
      </c>
      <c r="T121" s="27">
        <f t="shared" si="9"/>
        <v>4555.3</v>
      </c>
      <c r="U121" s="27">
        <f t="shared" si="10"/>
        <v>13292</v>
      </c>
      <c r="V121" s="27">
        <f t="shared" si="11"/>
        <v>17547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6">
        <f t="shared" si="0"/>
        <v>0</v>
      </c>
      <c r="L122" s="27">
        <f t="shared" si="1"/>
        <v>0</v>
      </c>
      <c r="M122" s="27">
        <f t="shared" si="2"/>
        <v>0</v>
      </c>
      <c r="N122" s="27">
        <f t="shared" si="3"/>
        <v>0</v>
      </c>
      <c r="O122" s="27">
        <f t="shared" si="4"/>
        <v>0</v>
      </c>
      <c r="P122" s="27">
        <f t="shared" si="5"/>
        <v>0</v>
      </c>
      <c r="Q122" s="27">
        <f t="shared" si="6"/>
        <v>0</v>
      </c>
      <c r="R122" s="27">
        <f t="shared" si="7"/>
        <v>0</v>
      </c>
      <c r="S122" s="27">
        <f t="shared" si="8"/>
        <v>0</v>
      </c>
      <c r="T122" s="27">
        <f t="shared" si="9"/>
        <v>0</v>
      </c>
      <c r="U122" s="27">
        <f t="shared" si="10"/>
        <v>0</v>
      </c>
      <c r="V122" s="27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6">
        <f t="shared" si="0"/>
        <v>0</v>
      </c>
      <c r="L123" s="27">
        <f t="shared" si="1"/>
        <v>0</v>
      </c>
      <c r="M123" s="27">
        <f t="shared" si="2"/>
        <v>0</v>
      </c>
      <c r="N123" s="27">
        <f t="shared" si="3"/>
        <v>0</v>
      </c>
      <c r="O123" s="27">
        <f t="shared" si="4"/>
        <v>0</v>
      </c>
      <c r="P123" s="27">
        <f t="shared" si="5"/>
        <v>0</v>
      </c>
      <c r="Q123" s="27">
        <f t="shared" si="6"/>
        <v>0</v>
      </c>
      <c r="R123" s="27">
        <f t="shared" si="7"/>
        <v>0</v>
      </c>
      <c r="S123" s="27">
        <f t="shared" si="8"/>
        <v>0</v>
      </c>
      <c r="T123" s="27">
        <f t="shared" si="9"/>
        <v>0</v>
      </c>
      <c r="U123" s="27">
        <f t="shared" si="10"/>
        <v>0</v>
      </c>
      <c r="V123" s="27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6">
        <f t="shared" si="0"/>
        <v>0</v>
      </c>
      <c r="L124" s="27">
        <f t="shared" si="1"/>
        <v>0</v>
      </c>
      <c r="M124" s="27">
        <f t="shared" si="2"/>
        <v>1561</v>
      </c>
      <c r="N124" s="27">
        <f t="shared" si="3"/>
        <v>0</v>
      </c>
      <c r="O124" s="27">
        <f t="shared" si="4"/>
        <v>0</v>
      </c>
      <c r="P124" s="27">
        <f t="shared" si="5"/>
        <v>0</v>
      </c>
      <c r="Q124" s="27">
        <f t="shared" si="6"/>
        <v>0</v>
      </c>
      <c r="R124" s="27">
        <f t="shared" si="7"/>
        <v>2949</v>
      </c>
      <c r="S124" s="27">
        <f t="shared" si="8"/>
        <v>0</v>
      </c>
      <c r="T124" s="27">
        <f t="shared" si="9"/>
        <v>3290.3</v>
      </c>
      <c r="U124" s="27">
        <f t="shared" si="10"/>
        <v>0</v>
      </c>
      <c r="V124" s="27">
        <f t="shared" si="11"/>
        <v>0</v>
      </c>
    </row>
    <row r="125" spans="1:22" ht="15">
      <c r="A125" s="2" t="s">
        <v>91</v>
      </c>
      <c r="B125" s="3"/>
      <c r="C125" s="3"/>
      <c r="D125" s="3"/>
      <c r="E125" s="3"/>
      <c r="F125" s="3"/>
      <c r="G125" s="3"/>
      <c r="H125" s="3"/>
      <c r="I125" s="3"/>
      <c r="J125" s="4"/>
      <c r="K125" s="26">
        <f t="shared" si="0"/>
        <v>2123</v>
      </c>
      <c r="L125" s="27">
        <f t="shared" si="1"/>
        <v>600</v>
      </c>
      <c r="M125" s="27">
        <f t="shared" si="2"/>
        <v>2567</v>
      </c>
      <c r="N125" s="27">
        <f t="shared" si="3"/>
        <v>1384</v>
      </c>
      <c r="O125" s="27">
        <f t="shared" si="4"/>
        <v>1134</v>
      </c>
      <c r="P125" s="27">
        <f t="shared" si="5"/>
        <v>1912</v>
      </c>
      <c r="Q125" s="27">
        <f t="shared" si="6"/>
        <v>600</v>
      </c>
      <c r="R125" s="27">
        <f t="shared" si="7"/>
        <v>600</v>
      </c>
      <c r="S125" s="27">
        <f t="shared" si="8"/>
        <v>2094</v>
      </c>
      <c r="T125" s="27">
        <f t="shared" si="9"/>
        <v>1265</v>
      </c>
      <c r="U125" s="27">
        <f t="shared" si="10"/>
        <v>1292</v>
      </c>
      <c r="V125" s="27">
        <f t="shared" si="11"/>
        <v>6587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6">
        <f t="shared" si="0"/>
        <v>0</v>
      </c>
      <c r="L126" s="27">
        <f t="shared" si="1"/>
        <v>0</v>
      </c>
      <c r="M126" s="27">
        <f t="shared" si="2"/>
        <v>0</v>
      </c>
      <c r="N126" s="27">
        <f t="shared" si="3"/>
        <v>0</v>
      </c>
      <c r="O126" s="27">
        <f t="shared" si="4"/>
        <v>0</v>
      </c>
      <c r="P126" s="27">
        <f t="shared" si="5"/>
        <v>0</v>
      </c>
      <c r="Q126" s="27">
        <f t="shared" si="6"/>
        <v>0</v>
      </c>
      <c r="R126" s="27">
        <f t="shared" si="7"/>
        <v>3066</v>
      </c>
      <c r="S126" s="27">
        <f t="shared" si="8"/>
        <v>1752</v>
      </c>
      <c r="T126" s="27">
        <f t="shared" si="9"/>
        <v>0</v>
      </c>
      <c r="U126" s="27">
        <f t="shared" si="10"/>
        <v>0</v>
      </c>
      <c r="V126" s="27">
        <f t="shared" si="11"/>
        <v>4380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6">
        <f t="shared" si="0"/>
        <v>0</v>
      </c>
      <c r="L127" s="27">
        <f t="shared" si="1"/>
        <v>0</v>
      </c>
      <c r="M127" s="27">
        <f t="shared" si="2"/>
        <v>0</v>
      </c>
      <c r="N127" s="27">
        <f t="shared" si="3"/>
        <v>0</v>
      </c>
      <c r="O127" s="27">
        <f t="shared" si="4"/>
        <v>0</v>
      </c>
      <c r="P127" s="27">
        <f t="shared" si="5"/>
        <v>0</v>
      </c>
      <c r="Q127" s="27">
        <f t="shared" si="6"/>
        <v>0</v>
      </c>
      <c r="R127" s="27">
        <f t="shared" si="7"/>
        <v>0</v>
      </c>
      <c r="S127" s="27">
        <f t="shared" si="8"/>
        <v>0</v>
      </c>
      <c r="T127" s="27">
        <f t="shared" si="9"/>
        <v>0</v>
      </c>
      <c r="U127" s="27">
        <f t="shared" si="10"/>
        <v>12000</v>
      </c>
      <c r="V127" s="27">
        <f t="shared" si="11"/>
        <v>0</v>
      </c>
    </row>
    <row r="128" spans="1:22" ht="15">
      <c r="A128" s="2" t="s">
        <v>105</v>
      </c>
      <c r="B128" s="3"/>
      <c r="C128" s="3"/>
      <c r="D128" s="3"/>
      <c r="E128" s="3"/>
      <c r="F128" s="3"/>
      <c r="G128" s="3"/>
      <c r="H128" s="3"/>
      <c r="I128" s="3"/>
      <c r="J128" s="4"/>
      <c r="K128" s="26">
        <f t="shared" si="0"/>
        <v>550</v>
      </c>
      <c r="L128" s="27">
        <f t="shared" si="1"/>
        <v>0</v>
      </c>
      <c r="M128" s="27">
        <f t="shared" si="2"/>
        <v>0</v>
      </c>
      <c r="N128" s="27">
        <f t="shared" si="3"/>
        <v>0</v>
      </c>
      <c r="O128" s="27">
        <f t="shared" si="4"/>
        <v>0</v>
      </c>
      <c r="P128" s="27">
        <f t="shared" si="5"/>
        <v>0</v>
      </c>
      <c r="Q128" s="27">
        <f t="shared" si="6"/>
        <v>0</v>
      </c>
      <c r="R128" s="27">
        <f t="shared" si="7"/>
        <v>0</v>
      </c>
      <c r="S128" s="27">
        <f t="shared" si="8"/>
        <v>0</v>
      </c>
      <c r="T128" s="27">
        <f t="shared" si="9"/>
        <v>0</v>
      </c>
      <c r="U128" s="27">
        <f t="shared" si="10"/>
        <v>0</v>
      </c>
      <c r="V128" s="27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6">
        <f t="shared" si="0"/>
        <v>0</v>
      </c>
      <c r="L129" s="27">
        <f t="shared" si="1"/>
        <v>0</v>
      </c>
      <c r="M129" s="27">
        <f t="shared" si="2"/>
        <v>0</v>
      </c>
      <c r="N129" s="27">
        <f t="shared" si="3"/>
        <v>0</v>
      </c>
      <c r="O129" s="27">
        <f t="shared" si="4"/>
        <v>0</v>
      </c>
      <c r="P129" s="27">
        <f t="shared" si="5"/>
        <v>0</v>
      </c>
      <c r="Q129" s="27">
        <f t="shared" si="6"/>
        <v>0</v>
      </c>
      <c r="R129" s="27">
        <f t="shared" si="7"/>
        <v>0</v>
      </c>
      <c r="S129" s="27">
        <f t="shared" si="8"/>
        <v>0</v>
      </c>
      <c r="T129" s="27">
        <f t="shared" si="9"/>
        <v>0</v>
      </c>
      <c r="U129" s="27">
        <f t="shared" si="10"/>
        <v>0</v>
      </c>
      <c r="V129" s="27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6">
        <f t="shared" si="0"/>
        <v>0</v>
      </c>
      <c r="L130" s="27">
        <f t="shared" si="1"/>
        <v>0</v>
      </c>
      <c r="M130" s="27">
        <f t="shared" si="2"/>
        <v>0</v>
      </c>
      <c r="N130" s="27">
        <f t="shared" si="3"/>
        <v>0</v>
      </c>
      <c r="O130" s="27">
        <f t="shared" si="4"/>
        <v>0</v>
      </c>
      <c r="P130" s="27">
        <f t="shared" si="5"/>
        <v>0</v>
      </c>
      <c r="Q130" s="27">
        <f t="shared" si="6"/>
        <v>0</v>
      </c>
      <c r="R130" s="27">
        <f t="shared" si="7"/>
        <v>0</v>
      </c>
      <c r="S130" s="27">
        <f t="shared" si="8"/>
        <v>0</v>
      </c>
      <c r="T130" s="27">
        <f t="shared" si="9"/>
        <v>0</v>
      </c>
      <c r="U130" s="27">
        <f t="shared" si="10"/>
        <v>0</v>
      </c>
      <c r="V130" s="27">
        <f t="shared" si="11"/>
        <v>0</v>
      </c>
    </row>
    <row r="131" spans="1:22" ht="15">
      <c r="A131" s="2" t="s">
        <v>92</v>
      </c>
      <c r="B131" s="3"/>
      <c r="C131" s="3"/>
      <c r="D131" s="3"/>
      <c r="E131" s="3"/>
      <c r="F131" s="3"/>
      <c r="G131" s="3"/>
      <c r="H131" s="3"/>
      <c r="I131" s="3"/>
      <c r="J131" s="4"/>
      <c r="K131" s="26">
        <f t="shared" si="0"/>
        <v>0</v>
      </c>
      <c r="L131" s="27">
        <f t="shared" si="1"/>
        <v>0</v>
      </c>
      <c r="M131" s="27">
        <f t="shared" si="2"/>
        <v>0</v>
      </c>
      <c r="N131" s="27">
        <f t="shared" si="3"/>
        <v>0</v>
      </c>
      <c r="O131" s="27">
        <f t="shared" si="4"/>
        <v>185</v>
      </c>
      <c r="P131" s="27">
        <f t="shared" si="5"/>
        <v>0</v>
      </c>
      <c r="Q131" s="27">
        <f t="shared" si="6"/>
        <v>0</v>
      </c>
      <c r="R131" s="27">
        <f t="shared" si="7"/>
        <v>37372</v>
      </c>
      <c r="S131" s="27">
        <f t="shared" si="8"/>
        <v>54286</v>
      </c>
      <c r="T131" s="27">
        <f t="shared" si="9"/>
        <v>0</v>
      </c>
      <c r="U131" s="27">
        <f t="shared" si="10"/>
        <v>0</v>
      </c>
      <c r="V131" s="27">
        <f t="shared" si="11"/>
        <v>6580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6">
        <f t="shared" si="0"/>
        <v>26527.675</v>
      </c>
      <c r="L132" s="27">
        <f t="shared" si="1"/>
        <v>24454.675</v>
      </c>
      <c r="M132" s="27">
        <f t="shared" si="2"/>
        <v>29101.377</v>
      </c>
      <c r="N132" s="27">
        <f t="shared" si="3"/>
        <v>25238.675</v>
      </c>
      <c r="O132" s="27">
        <f t="shared" si="4"/>
        <v>26358.183</v>
      </c>
      <c r="P132" s="27">
        <f t="shared" si="5"/>
        <v>26951.183</v>
      </c>
      <c r="Q132" s="27">
        <f t="shared" si="6"/>
        <v>25639.183</v>
      </c>
      <c r="R132" s="27">
        <f t="shared" si="7"/>
        <v>69026.183</v>
      </c>
      <c r="S132" s="27">
        <f t="shared" si="8"/>
        <v>81986.675</v>
      </c>
      <c r="T132" s="27">
        <f t="shared" si="9"/>
        <v>28409.975</v>
      </c>
      <c r="U132" s="27">
        <f t="shared" si="10"/>
        <v>37146.675</v>
      </c>
      <c r="V132" s="27">
        <f t="shared" si="11"/>
        <v>41401.675</v>
      </c>
    </row>
    <row r="133" spans="11:22" ht="12.75"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8:22" ht="12.75">
      <c r="R134" t="s">
        <v>106</v>
      </c>
      <c r="U134" s="16"/>
      <c r="V134" s="25">
        <f>V110+V114-V132</f>
        <v>-4919.734000000084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2013-01-27T23:33:43Z</cp:lastPrinted>
  <dcterms:created xsi:type="dcterms:W3CDTF">2012-04-11T04:13:08Z</dcterms:created>
  <dcterms:modified xsi:type="dcterms:W3CDTF">2018-02-07T07:45:29Z</dcterms:modified>
  <cp:category/>
  <cp:version/>
  <cp:contentType/>
  <cp:contentStatus/>
</cp:coreProperties>
</file>