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<sst xmlns="http://schemas.openxmlformats.org/spreadsheetml/2006/main" count="412" uniqueCount="106">
  <si>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</si>
  <si>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</si>
  <si>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</si>
  <si>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</si>
  <si>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</si>
  <si>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</si>
  <si>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</si>
  <si>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</si>
  <si>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</si>
  <si>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</si>
  <si>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</si>
  <si>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</si>
  <si>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</si>
  <si>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</si>
  <si>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</si>
  <si>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</si>
  <si>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</si>
  <si>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</si>
  <si>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</si>
  <si>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</si>
  <si>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</si>
  <si>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</si>
  <si>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</si>
  <si>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</si>
  <si>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 xml:space="preserve">6.начислено за июнь   </t>
  </si>
  <si>
    <t>июнь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</si>
  <si>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</si>
  <si>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</si>
  <si>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</si>
  <si>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</si>
  <si>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</si>
  <si>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</si>
  <si>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</si>
  <si>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</si>
  <si>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</si>
  <si>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</si>
  <si>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4 квартал </t>
  </si>
  <si>
    <t xml:space="preserve">коммунальным услугам жилого дома № 2 ул. Освобождения за 4 квартал </t>
  </si>
  <si>
    <t xml:space="preserve">5.начислено за 3 квартал  </t>
  </si>
  <si>
    <t xml:space="preserve">коммунальным услугам жилого дома № 2 ул. Освобождения за 3 квартал  </t>
  </si>
  <si>
    <t xml:space="preserve">5.начислено за 2 квартал  </t>
  </si>
  <si>
    <t xml:space="preserve">коммунальным услугам жилого дома № 2 ул. Освобождения за 2 квартал  </t>
  </si>
  <si>
    <t xml:space="preserve">5.начислено за 1 квартал </t>
  </si>
  <si>
    <t xml:space="preserve">коммунальным услугам жилого дома № 2 ул. Освобождения за 1 квартал  </t>
  </si>
  <si>
    <t xml:space="preserve">коммунальным услугам жилого дома № 2  ул. Освобождения  за январь  </t>
  </si>
  <si>
    <t xml:space="preserve">5. Тариф  </t>
  </si>
  <si>
    <t xml:space="preserve">коммунальным услугам жилого дома № 2 ул. Освобождения за февраль  </t>
  </si>
  <si>
    <t xml:space="preserve">5. Тариф </t>
  </si>
  <si>
    <t xml:space="preserve">коммунальным услугам жилого дома № 2  ул. Освобождения  за март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</si>
  <si>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</si>
  <si>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</si>
  <si>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</si>
  <si>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</si>
  <si>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</si>
  <si>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</si>
  <si>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</si>
  <si>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</si>
  <si>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</si>
  <si>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</si>
  <si>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</si>
  <si>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</si>
  <si>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</si>
  <si>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</si>
  <si>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</si>
  <si>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</si>
  <si>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</si>
  <si>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</si>
  <si>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</si>
  <si>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</si>
  <si>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</si>
  <si>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</si>
  <si>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</si>
  <si>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</si>
  <si>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</si>
  <si>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</si>
  <si>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</si>
  <si>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</si>
  <si>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</si>
  <si>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</si>
  <si>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</si>
  <si>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</si>
  <si>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</si>
  <si>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</si>
  <si>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</si>
  <si>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</si>
  <si>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</si>
  <si>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</si>
  <si>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2017год</t>
  </si>
  <si>
    <t>Итого истрачено за 2017год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</si>
  <si>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</si>
  <si>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</si>
  <si>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</si>
  <si>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</si>
  <si>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t>к. Прочие работы  (снег с крыши)</t>
  </si>
  <si>
    <t>к. Прочие работы  (вентканал)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</si>
  <si>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</si>
  <si>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к. Прочие работы  (сетка на выхода)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</si>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</sst>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7">
          <cell r="C367">
            <v>1203.0037926675095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41">
      <selection activeCell="K68" sqref="K6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78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79</v>
      </c>
      <c r="B5" s="3"/>
      <c r="C5" s="3"/>
      <c r="D5" s="3"/>
      <c r="E5" s="3"/>
      <c r="F5" s="3"/>
      <c r="G5" s="3"/>
      <c r="H5" s="3"/>
      <c r="I5" s="3"/>
      <c r="J5" s="4"/>
      <c r="K5" s="12">
        <v>3652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1203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24</v>
      </c>
    </row>
    <row r="8" spans="1:11" ht="15">
      <c r="A8" s="2" t="s">
        <v>42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37533.600000000006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95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14905.169999999998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757.89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6893.1900000000005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3609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Лист2!AI16+Лист2!AI15+Лист2!W16+Лист2!K16</f>
        <v>6932.3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33097.55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41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80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1" ht="15">
      <c r="A21" s="2" t="s">
        <v>81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8088.050000000003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'[1]Лист1'!$C$367</f>
        <v>1203.0037926675095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24</v>
      </c>
    </row>
    <row r="24" spans="1:11" ht="15">
      <c r="A24" s="2" t="s">
        <v>40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37533.600000000006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95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14905.169999999998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757.89</v>
      </c>
    </row>
    <row r="28" spans="1:11" ht="15.75">
      <c r="A28" s="7" t="s">
        <v>49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6893.1900000000005</v>
      </c>
    </row>
    <row r="29" spans="1:11" ht="15.75">
      <c r="A29" s="7" t="s">
        <v>50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3609</v>
      </c>
    </row>
    <row r="30" spans="1:11" ht="15.75">
      <c r="A30" s="7" t="s">
        <v>51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Лист2!K41+Лист2!W40+Лист2!W41+Лист2!AI40+Лист2!AI41</f>
        <v>10031.16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36196.41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39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82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2" ht="15">
      <c r="A37" s="2" t="s">
        <v>83</v>
      </c>
      <c r="B37" s="3"/>
      <c r="C37" s="3"/>
      <c r="D37" s="3"/>
      <c r="E37" s="3"/>
      <c r="F37" s="3"/>
      <c r="G37" s="3"/>
      <c r="H37" s="3"/>
      <c r="I37" s="3"/>
      <c r="J37" s="4"/>
      <c r="K37" s="15">
        <f>K21+K24-K31</f>
        <v>9425.240000000005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1203.0037926675095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24</v>
      </c>
    </row>
    <row r="40" spans="1:11" ht="15">
      <c r="A40" s="2" t="s">
        <v>38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37533.600000000006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95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14905.169999999998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757.89</v>
      </c>
    </row>
    <row r="44" spans="1:11" ht="15.75">
      <c r="A44" s="7" t="s">
        <v>49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6893.1900000000005</v>
      </c>
    </row>
    <row r="45" spans="1:11" ht="15.75">
      <c r="A45" s="7" t="s">
        <v>50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3609</v>
      </c>
    </row>
    <row r="46" spans="1:11" ht="15.75">
      <c r="A46" s="7" t="s">
        <v>51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Лист2!AI67+Лист2!W67+Лист2!W66+Лист2!K67+Лист2!K66</f>
        <v>20773.160000000003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46938.41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37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84</v>
      </c>
      <c r="B52" s="3"/>
      <c r="C52" s="3"/>
      <c r="D52" s="3"/>
      <c r="E52" s="3"/>
      <c r="F52" s="3"/>
      <c r="G52" s="3"/>
      <c r="H52" s="3"/>
      <c r="I52" s="3"/>
      <c r="J52" s="4"/>
      <c r="K52" s="12"/>
      <c r="L52" s="16"/>
    </row>
    <row r="53" spans="1:12" ht="15">
      <c r="A53" s="2" t="s">
        <v>85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20.430000000007567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1203.0037926675095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24</v>
      </c>
    </row>
    <row r="56" spans="1:11" ht="15">
      <c r="A56" s="2" t="s">
        <v>36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Лист2!K86*3</f>
        <v>37533.600000000006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95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14905.169999999998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757.89</v>
      </c>
    </row>
    <row r="60" spans="1:11" ht="15.75">
      <c r="A60" s="7" t="s">
        <v>49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6893.1900000000005</v>
      </c>
    </row>
    <row r="61" spans="1:11" ht="15.75">
      <c r="A61" s="7" t="s">
        <v>50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3609</v>
      </c>
    </row>
    <row r="62" spans="1:11" ht="15.75">
      <c r="A62" s="7" t="s">
        <v>51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Лист2!K93+Лист2!W93+Лист2!AI93</f>
        <v>14576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40741.25</v>
      </c>
    </row>
    <row r="65" spans="1:11" ht="15">
      <c r="A65" s="2" t="s">
        <v>86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3652</v>
      </c>
    </row>
    <row r="66" spans="1:11" ht="15">
      <c r="A66" s="21" t="s">
        <v>87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150134.40000000002</v>
      </c>
    </row>
    <row r="67" spans="1:11" ht="15">
      <c r="A67" s="22" t="s">
        <v>88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156973.62</v>
      </c>
    </row>
    <row r="68" spans="1:11" ht="15">
      <c r="A68" s="2" t="s">
        <v>89</v>
      </c>
      <c r="B68" s="3"/>
      <c r="C68" s="3"/>
      <c r="D68" s="3"/>
      <c r="E68" s="3"/>
      <c r="F68" s="3"/>
      <c r="G68" s="3"/>
      <c r="H68" s="3"/>
      <c r="I68" s="3"/>
      <c r="J68" s="4"/>
      <c r="K68" s="15">
        <f>K65+K66-K67</f>
        <v>-3187.219999999972</v>
      </c>
    </row>
    <row r="69" spans="1:11" ht="15">
      <c r="A69" s="2" t="s">
        <v>90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20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5"/>
  <sheetViews>
    <sheetView tabSelected="1" workbookViewId="0" topLeftCell="H99">
      <selection activeCell="K112" sqref="K112:K133"/>
    </sheetView>
  </sheetViews>
  <sheetFormatPr defaultColWidth="9.00390625" defaultRowHeight="12.75"/>
  <cols>
    <col min="10" max="10" width="18.00390625" style="0" customWidth="1"/>
    <col min="22" max="22" width="10.87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44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48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75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6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2">
        <v>3652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5126.450000000001</v>
      </c>
      <c r="Y5" s="2" t="s">
        <v>74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7761.620000000001</v>
      </c>
      <c r="AJ5" s="16" t="s">
        <v>20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1203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1203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1203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24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4">
        <v>10.4</v>
      </c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10.4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10.4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12511.2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12511.2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12511.2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95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4968.389999999999</v>
      </c>
      <c r="M11" s="7" t="s">
        <v>95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4968.389999999999</v>
      </c>
      <c r="Y11" s="7" t="s">
        <v>95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4968.389999999999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252.63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252.63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252.63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K6*1.91</f>
        <v>2297.73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2297.73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2297.73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1203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1203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1203</v>
      </c>
    </row>
    <row r="15" spans="1:35" ht="15.75">
      <c r="A15" s="7" t="s">
        <v>76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76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76</v>
      </c>
      <c r="Z15" s="3"/>
      <c r="AA15" s="3"/>
      <c r="AB15" s="3"/>
      <c r="AC15" s="3"/>
      <c r="AD15" s="3"/>
      <c r="AE15" s="3"/>
      <c r="AF15" s="3"/>
      <c r="AG15" s="3"/>
      <c r="AH15" s="4"/>
      <c r="AI15" s="15">
        <f>AI6*0.34</f>
        <v>409.02000000000004</v>
      </c>
    </row>
    <row r="16" spans="1:35" ht="15.75">
      <c r="A16" s="7" t="s">
        <v>77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K20+K21</f>
        <v>2315</v>
      </c>
      <c r="M16" s="7" t="s">
        <v>77</v>
      </c>
      <c r="N16" s="6"/>
      <c r="O16" s="6"/>
      <c r="P16" s="6"/>
      <c r="Q16" s="6"/>
      <c r="R16" s="6"/>
      <c r="S16" s="6"/>
      <c r="T16" s="6"/>
      <c r="U16" s="3"/>
      <c r="V16" s="4"/>
      <c r="W16" s="15">
        <f>W20+W26</f>
        <v>1154.28</v>
      </c>
      <c r="Y16" s="7" t="s">
        <v>77</v>
      </c>
      <c r="Z16" s="6"/>
      <c r="AA16" s="6"/>
      <c r="AB16" s="6"/>
      <c r="AC16" s="6"/>
      <c r="AD16" s="6"/>
      <c r="AE16" s="6"/>
      <c r="AF16" s="6"/>
      <c r="AG16" s="3"/>
      <c r="AH16" s="4"/>
      <c r="AI16" s="15">
        <f>AI18+AI20+AI26</f>
        <v>3054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>
        <v>907</v>
      </c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5">
        <v>240</v>
      </c>
      <c r="M20" s="2" t="s">
        <v>91</v>
      </c>
      <c r="N20" s="3"/>
      <c r="O20" s="3"/>
      <c r="P20" s="3"/>
      <c r="Q20" s="3"/>
      <c r="R20" s="3"/>
      <c r="S20" s="3"/>
      <c r="T20" s="3"/>
      <c r="U20" s="3"/>
      <c r="V20" s="4"/>
      <c r="W20" s="5">
        <v>240</v>
      </c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f>240+792</f>
        <v>1032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>
        <v>2075</v>
      </c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92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93</v>
      </c>
      <c r="N26" s="3"/>
      <c r="O26" s="3"/>
      <c r="P26" s="3"/>
      <c r="Q26" s="3"/>
      <c r="R26" s="3"/>
      <c r="S26" s="3"/>
      <c r="T26" s="3"/>
      <c r="U26" s="3"/>
      <c r="V26" s="4"/>
      <c r="W26" s="26">
        <f>W6*0.38*2</f>
        <v>914.28</v>
      </c>
      <c r="Y26" s="2" t="s">
        <v>94</v>
      </c>
      <c r="Z26" s="3"/>
      <c r="AA26" s="3"/>
      <c r="AB26" s="3"/>
      <c r="AC26" s="3"/>
      <c r="AD26" s="3"/>
      <c r="AE26" s="3"/>
      <c r="AF26" s="3"/>
      <c r="AG26" s="3"/>
      <c r="AH26" s="4"/>
      <c r="AI26" s="26">
        <v>1115</v>
      </c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11036.75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9876.03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12184.77</v>
      </c>
    </row>
    <row r="28" spans="1:33" ht="15.75">
      <c r="A28" s="1"/>
      <c r="B28" s="1"/>
      <c r="C28" s="1"/>
      <c r="D28" s="1"/>
      <c r="E28" s="1"/>
      <c r="F28" s="24" t="s">
        <v>28</v>
      </c>
      <c r="G28" s="1"/>
      <c r="H28" s="1"/>
      <c r="I28" s="1"/>
      <c r="M28" s="1"/>
      <c r="N28" s="1"/>
      <c r="O28" s="1"/>
      <c r="P28" s="1"/>
      <c r="Q28" s="1"/>
      <c r="R28" s="24" t="s">
        <v>26</v>
      </c>
      <c r="S28" s="1"/>
      <c r="T28" s="1"/>
      <c r="U28" s="1"/>
      <c r="Y28" s="1"/>
      <c r="Z28" s="1"/>
      <c r="AA28" s="1"/>
      <c r="AB28" s="24" t="s">
        <v>25</v>
      </c>
      <c r="AC28" s="1"/>
      <c r="AD28" s="1"/>
      <c r="AE28" s="1"/>
      <c r="AF28" s="1"/>
      <c r="AG28" s="1"/>
    </row>
    <row r="29" spans="1:36" ht="15">
      <c r="A29" s="2" t="s">
        <v>58</v>
      </c>
      <c r="B29" s="3"/>
      <c r="C29" s="3"/>
      <c r="D29" s="3"/>
      <c r="E29" s="3"/>
      <c r="F29" s="3"/>
      <c r="G29" s="3"/>
      <c r="H29" s="3"/>
      <c r="I29" s="3"/>
      <c r="J29" s="4"/>
      <c r="K29" s="18"/>
      <c r="M29" s="2" t="s">
        <v>56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20</v>
      </c>
      <c r="X29" s="16"/>
      <c r="Y29" s="2" t="s">
        <v>73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20</v>
      </c>
      <c r="AJ29" s="16" t="s">
        <v>20</v>
      </c>
    </row>
    <row r="30" spans="1:35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8088.049999999999</v>
      </c>
      <c r="M30" s="2" t="s">
        <v>57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3192.5</v>
      </c>
      <c r="Y30" s="2" t="s">
        <v>72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6308.870000000001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1203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1203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1203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24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24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24</v>
      </c>
    </row>
    <row r="33" spans="1:35" ht="15">
      <c r="A33" s="2" t="s">
        <v>45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10.4</v>
      </c>
      <c r="M33" s="2" t="s">
        <v>47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10.4</v>
      </c>
      <c r="Y33" s="2" t="s">
        <v>45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10.4</v>
      </c>
    </row>
    <row r="34" spans="1:35" ht="15">
      <c r="A34" s="2" t="s">
        <v>29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12511.2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12511.2</v>
      </c>
      <c r="Y34" s="2" t="s">
        <v>24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12511.2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95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4968.389999999999</v>
      </c>
      <c r="M36" s="7" t="s">
        <v>95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4968.389999999999</v>
      </c>
      <c r="Y36" s="7" t="s">
        <v>95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 aca="true" t="shared" si="0" ref="AI36:AI41">W36</f>
        <v>4968.389999999999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252.63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252.63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 t="shared" si="0"/>
        <v>252.63</v>
      </c>
    </row>
    <row r="38" spans="1:35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2297.73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2297.73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 t="shared" si="0"/>
        <v>2297.73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1203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1203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 t="shared" si="0"/>
        <v>1203</v>
      </c>
    </row>
    <row r="40" spans="1:35" ht="15.75">
      <c r="A40" s="7" t="s">
        <v>76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76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W31*0.36</f>
        <v>433.08</v>
      </c>
      <c r="Y40" s="7" t="s">
        <v>76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 t="shared" si="0"/>
        <v>433.08</v>
      </c>
    </row>
    <row r="41" spans="1:35" ht="15.75">
      <c r="A41" s="7" t="s">
        <v>77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K45+K46</f>
        <v>8685</v>
      </c>
      <c r="M41" s="7" t="s">
        <v>77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240</v>
      </c>
      <c r="Y41" s="7" t="s">
        <v>77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 t="shared" si="0"/>
        <v>240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5">
        <f>921+756</f>
        <v>1677</v>
      </c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>
        <v>240</v>
      </c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240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>
        <f>4380+2628</f>
        <v>7008</v>
      </c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92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92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92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17406.75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9394.83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9394.83</v>
      </c>
    </row>
    <row r="54" spans="5:30" ht="12.75">
      <c r="E54" s="19" t="s">
        <v>14</v>
      </c>
      <c r="R54" s="20" t="s">
        <v>15</v>
      </c>
      <c r="AD54" s="20" t="s">
        <v>16</v>
      </c>
    </row>
    <row r="55" spans="1:36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20</v>
      </c>
      <c r="M55" s="2" t="s">
        <v>62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20</v>
      </c>
      <c r="X55" s="16"/>
      <c r="Y55" s="2" t="s">
        <v>71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W56+W60-W78</f>
        <v>-1777.0199999999968</v>
      </c>
      <c r="AJ55" s="16"/>
    </row>
    <row r="56" spans="1:35" ht="15">
      <c r="A56" s="2" t="s">
        <v>61</v>
      </c>
      <c r="B56" s="3"/>
      <c r="C56" s="3"/>
      <c r="D56" s="3"/>
      <c r="E56" s="3"/>
      <c r="F56" s="3"/>
      <c r="G56" s="3"/>
      <c r="H56" s="3"/>
      <c r="I56" s="3"/>
      <c r="J56" s="4"/>
      <c r="K56" s="15">
        <f>AI30+AI34-AI52</f>
        <v>9425.24</v>
      </c>
      <c r="M56" s="2" t="s">
        <v>63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9228.610000000002</v>
      </c>
      <c r="Y56" s="2" t="s">
        <v>70</v>
      </c>
      <c r="Z56" s="3"/>
      <c r="AA56" s="3"/>
      <c r="AB56" s="3"/>
      <c r="AC56" s="3"/>
      <c r="AD56" s="3"/>
      <c r="AE56" s="3"/>
      <c r="AF56" s="3"/>
      <c r="AG56" s="3"/>
      <c r="AH56" s="4"/>
      <c r="AI56" s="12"/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1203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1203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1203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24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24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24</v>
      </c>
    </row>
    <row r="59" spans="1:35" ht="15">
      <c r="A59" s="2" t="s">
        <v>47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10.4</v>
      </c>
      <c r="M59" s="2" t="s">
        <v>45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10.4</v>
      </c>
      <c r="Y59" s="2" t="s">
        <v>45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10.4</v>
      </c>
    </row>
    <row r="60" spans="1:35" ht="15">
      <c r="A60" s="2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12511.2</v>
      </c>
      <c r="M60" s="2" t="s">
        <v>31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12511.2</v>
      </c>
      <c r="Y60" s="2" t="s">
        <v>32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12511.2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95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4968.389999999999</v>
      </c>
      <c r="M62" s="7" t="s">
        <v>95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4968.389999999999</v>
      </c>
      <c r="Y62" s="7" t="s">
        <v>95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4968.389999999999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252.63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252.63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252.63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2297.73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2297.73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2297.73</v>
      </c>
    </row>
    <row r="65" spans="1:35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1203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1203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1203</v>
      </c>
    </row>
    <row r="66" spans="1:35" ht="15.75">
      <c r="A66" s="7" t="s">
        <v>76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433.08</v>
      </c>
      <c r="M66" s="7" t="s">
        <v>76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433.08</v>
      </c>
      <c r="Y66" s="7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77</v>
      </c>
      <c r="B67" s="6"/>
      <c r="C67" s="6"/>
      <c r="D67" s="6"/>
      <c r="E67" s="6"/>
      <c r="F67" s="6"/>
      <c r="G67" s="6"/>
      <c r="H67" s="6"/>
      <c r="I67" s="3"/>
      <c r="J67" s="4"/>
      <c r="K67" s="14">
        <f>K68+K71</f>
        <v>3553</v>
      </c>
      <c r="M67" s="7" t="s">
        <v>77</v>
      </c>
      <c r="N67" s="6"/>
      <c r="O67" s="6"/>
      <c r="P67" s="6"/>
      <c r="Q67" s="6"/>
      <c r="R67" s="6"/>
      <c r="S67" s="6"/>
      <c r="T67" s="6"/>
      <c r="U67" s="3"/>
      <c r="V67" s="4"/>
      <c r="W67" s="15">
        <f>W71+W72+W77</f>
        <v>14362</v>
      </c>
      <c r="Y67" s="7" t="s">
        <v>77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AI71+AI72</f>
        <v>1992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>
        <v>3313</v>
      </c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>
        <v>240</v>
      </c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>
        <v>240</v>
      </c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240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>
        <f>6570+3942</f>
        <v>10512</v>
      </c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>
        <v>1752</v>
      </c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92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96</v>
      </c>
      <c r="N77" s="3"/>
      <c r="O77" s="3"/>
      <c r="P77" s="3"/>
      <c r="Q77" s="3"/>
      <c r="R77" s="3"/>
      <c r="S77" s="3"/>
      <c r="T77" s="3"/>
      <c r="U77" s="3"/>
      <c r="V77" s="4"/>
      <c r="W77" s="26">
        <v>3610</v>
      </c>
      <c r="Y77" s="2" t="s">
        <v>92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12707.83</v>
      </c>
      <c r="L78" s="17"/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23516.83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10713.75</v>
      </c>
    </row>
    <row r="80" spans="5:30" ht="12.75">
      <c r="E80" s="19" t="s">
        <v>17</v>
      </c>
      <c r="R80" s="20" t="s">
        <v>18</v>
      </c>
      <c r="AD80" s="20" t="s">
        <v>19</v>
      </c>
    </row>
    <row r="81" spans="1:35" ht="15">
      <c r="A81" s="2" t="s">
        <v>64</v>
      </c>
      <c r="B81" s="3"/>
      <c r="C81" s="3"/>
      <c r="D81" s="3"/>
      <c r="E81" s="3"/>
      <c r="F81" s="3"/>
      <c r="G81" s="3"/>
      <c r="H81" s="3"/>
      <c r="I81" s="3"/>
      <c r="J81" s="4"/>
      <c r="K81" s="12" t="s">
        <v>20</v>
      </c>
      <c r="M81" s="2" t="s">
        <v>66</v>
      </c>
      <c r="N81" s="3"/>
      <c r="O81" s="3"/>
      <c r="P81" s="3"/>
      <c r="Q81" s="3"/>
      <c r="R81" s="3"/>
      <c r="S81" s="3"/>
      <c r="T81" s="3"/>
      <c r="U81" s="3"/>
      <c r="V81" s="4"/>
      <c r="W81" s="12" t="s">
        <v>20</v>
      </c>
      <c r="Y81" s="2" t="s">
        <v>69</v>
      </c>
      <c r="Z81" s="3"/>
      <c r="AA81" s="3"/>
      <c r="AB81" s="3"/>
      <c r="AC81" s="3"/>
      <c r="AD81" s="3"/>
      <c r="AE81" s="3"/>
      <c r="AF81" s="3"/>
      <c r="AG81" s="3"/>
      <c r="AH81" s="4"/>
      <c r="AI81" s="18"/>
    </row>
    <row r="82" spans="1:35" ht="15">
      <c r="A82" s="2" t="s">
        <v>65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AI55+AI60-AI78</f>
        <v>20.43000000000393</v>
      </c>
      <c r="M82" s="2" t="s">
        <v>67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1713.8800000000047</v>
      </c>
      <c r="X82" s="17"/>
      <c r="Y82" s="2" t="s">
        <v>68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5263.330000000005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1203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1203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1203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24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24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24</v>
      </c>
    </row>
    <row r="85" spans="1:35" ht="15">
      <c r="A85" s="2" t="s">
        <v>45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10.4</v>
      </c>
      <c r="M85" s="2" t="s">
        <v>45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10.4</v>
      </c>
      <c r="Y85" s="2" t="s">
        <v>45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10.4</v>
      </c>
    </row>
    <row r="86" spans="1:35" ht="15">
      <c r="A86" s="2" t="s">
        <v>35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12511.2</v>
      </c>
      <c r="M86" s="2" t="s">
        <v>34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12511.2</v>
      </c>
      <c r="Y86" s="2" t="s">
        <v>33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12511.2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95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4968.389999999999</v>
      </c>
      <c r="M88" s="7" t="s">
        <v>95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4968.389999999999</v>
      </c>
      <c r="Y88" s="7" t="s">
        <v>95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4968.389999999999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252.63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252.63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252.63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2297.73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2297.73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2297.73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1203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1203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1203</v>
      </c>
    </row>
    <row r="92" spans="1:35" ht="15.75">
      <c r="A92" s="7" t="s">
        <v>76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76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76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77</v>
      </c>
      <c r="B93" s="6"/>
      <c r="C93" s="6"/>
      <c r="D93" s="6"/>
      <c r="E93" s="6"/>
      <c r="F93" s="6"/>
      <c r="G93" s="6"/>
      <c r="H93" s="6"/>
      <c r="I93" s="3"/>
      <c r="J93" s="4"/>
      <c r="K93" s="15">
        <f>K96+K97</f>
        <v>2096</v>
      </c>
      <c r="M93" s="7" t="s">
        <v>77</v>
      </c>
      <c r="N93" s="6"/>
      <c r="O93" s="6"/>
      <c r="P93" s="6"/>
      <c r="Q93" s="6"/>
      <c r="R93" s="6"/>
      <c r="S93" s="6"/>
      <c r="T93" s="6"/>
      <c r="U93" s="3"/>
      <c r="V93" s="4"/>
      <c r="W93" s="14">
        <v>240</v>
      </c>
      <c r="Y93" s="7" t="s">
        <v>77</v>
      </c>
      <c r="Z93" s="6"/>
      <c r="AA93" s="6"/>
      <c r="AB93" s="6"/>
      <c r="AC93" s="6"/>
      <c r="AD93" s="6"/>
      <c r="AE93" s="6"/>
      <c r="AF93" s="6"/>
      <c r="AG93" s="3"/>
      <c r="AH93" s="4"/>
      <c r="AI93" s="15">
        <f>AI96+AI97</f>
        <v>12240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27">
        <f>K83</f>
        <v>1203</v>
      </c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>
        <v>12000</v>
      </c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>
        <f>240+653</f>
        <v>893</v>
      </c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>
        <v>240</v>
      </c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240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92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92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10817.75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8961.75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20961.75</v>
      </c>
    </row>
    <row r="106" ht="12.75">
      <c r="AI106" s="17" t="s">
        <v>20</v>
      </c>
    </row>
    <row r="107" ht="12.75">
      <c r="AI107" s="17" t="s">
        <v>20</v>
      </c>
    </row>
    <row r="108" ht="12.75">
      <c r="AI108" s="25">
        <f>AI82+AI86-AI104</f>
        <v>-3187.219999999994</v>
      </c>
    </row>
    <row r="109" spans="11:22" ht="15">
      <c r="K109" t="s">
        <v>97</v>
      </c>
      <c r="L109" t="s">
        <v>98</v>
      </c>
      <c r="M109" s="28" t="s">
        <v>99</v>
      </c>
      <c r="N109" t="s">
        <v>28</v>
      </c>
      <c r="O109" t="s">
        <v>26</v>
      </c>
      <c r="P109" t="s">
        <v>25</v>
      </c>
      <c r="Q109" t="s">
        <v>14</v>
      </c>
      <c r="R109" t="s">
        <v>15</v>
      </c>
      <c r="S109" t="s">
        <v>16</v>
      </c>
      <c r="T109" t="s">
        <v>100</v>
      </c>
      <c r="U109" t="s">
        <v>18</v>
      </c>
      <c r="V109" t="s">
        <v>19</v>
      </c>
    </row>
    <row r="110" spans="1:35" ht="15">
      <c r="A110" s="2" t="s">
        <v>101</v>
      </c>
      <c r="B110" s="3"/>
      <c r="C110" s="3"/>
      <c r="D110" s="3"/>
      <c r="E110" s="3"/>
      <c r="F110" s="3"/>
      <c r="G110" s="3"/>
      <c r="H110" s="3"/>
      <c r="I110" s="3"/>
      <c r="J110" s="4"/>
      <c r="K110" s="15"/>
      <c r="L110" s="27"/>
      <c r="M110" s="27"/>
      <c r="N110" s="27"/>
      <c r="O110" s="27"/>
      <c r="P110" s="27"/>
      <c r="Q110" s="27"/>
      <c r="R110" s="27"/>
      <c r="S110" s="27">
        <f>AI55</f>
        <v>-1777.0199999999968</v>
      </c>
      <c r="T110" s="27"/>
      <c r="U110" s="27"/>
      <c r="V110" s="27"/>
      <c r="AI110" s="17"/>
    </row>
    <row r="111" spans="1:22" ht="15">
      <c r="A111" s="2" t="s">
        <v>102</v>
      </c>
      <c r="B111" s="3"/>
      <c r="C111" s="3"/>
      <c r="D111" s="3"/>
      <c r="E111" s="3"/>
      <c r="F111" s="3"/>
      <c r="G111" s="3"/>
      <c r="H111" s="3"/>
      <c r="I111" s="3"/>
      <c r="J111" s="4"/>
      <c r="K111" s="15">
        <f>K5</f>
        <v>3652</v>
      </c>
      <c r="L111" s="27">
        <f>W5</f>
        <v>5126.450000000001</v>
      </c>
      <c r="M111" s="27">
        <f>AI5</f>
        <v>7761.620000000001</v>
      </c>
      <c r="N111" s="27">
        <f>K30</f>
        <v>8088.049999999999</v>
      </c>
      <c r="O111" s="27">
        <f>W30</f>
        <v>3192.5</v>
      </c>
      <c r="P111" s="27">
        <f>AI30</f>
        <v>6308.870000000001</v>
      </c>
      <c r="Q111" s="27">
        <f>K56</f>
        <v>9425.24</v>
      </c>
      <c r="R111" s="27">
        <f>W56</f>
        <v>9228.610000000002</v>
      </c>
      <c r="S111" s="27">
        <f aca="true" t="shared" si="1" ref="S111:S133">AI56</f>
        <v>0</v>
      </c>
      <c r="T111" s="27">
        <f>K82</f>
        <v>20.43000000000393</v>
      </c>
      <c r="U111" s="27">
        <f>W82</f>
        <v>1713.8800000000047</v>
      </c>
      <c r="V111" s="27">
        <f>AI82</f>
        <v>5263.330000000005</v>
      </c>
    </row>
    <row r="112" spans="1:22" ht="15">
      <c r="A112" s="2" t="s">
        <v>0</v>
      </c>
      <c r="B112" s="3"/>
      <c r="C112" s="3"/>
      <c r="D112" s="3"/>
      <c r="E112" s="3"/>
      <c r="F112" s="3"/>
      <c r="G112" s="3"/>
      <c r="H112" s="3"/>
      <c r="I112" s="3"/>
      <c r="J112" s="4"/>
      <c r="K112" s="29">
        <f aca="true" t="shared" si="2" ref="K112:K133">K6</f>
        <v>1203</v>
      </c>
      <c r="L112" s="18">
        <f aca="true" t="shared" si="3" ref="L112:L133">W6</f>
        <v>1203</v>
      </c>
      <c r="M112" s="18">
        <f aca="true" t="shared" si="4" ref="M112:M133">AI6</f>
        <v>1203</v>
      </c>
      <c r="N112" s="18">
        <f aca="true" t="shared" si="5" ref="N112:N133">K31</f>
        <v>1203</v>
      </c>
      <c r="O112" s="18">
        <f aca="true" t="shared" si="6" ref="O112:O133">W31</f>
        <v>1203</v>
      </c>
      <c r="P112" s="18">
        <f aca="true" t="shared" si="7" ref="P112:P133">AI31</f>
        <v>1203</v>
      </c>
      <c r="Q112" s="18">
        <f aca="true" t="shared" si="8" ref="Q112:Q133">K57</f>
        <v>1203</v>
      </c>
      <c r="R112" s="18">
        <f aca="true" t="shared" si="9" ref="R112:R133">W57</f>
        <v>1203</v>
      </c>
      <c r="S112" s="18">
        <f t="shared" si="1"/>
        <v>1203</v>
      </c>
      <c r="T112" s="18">
        <f aca="true" t="shared" si="10" ref="T112:T133">K83</f>
        <v>1203</v>
      </c>
      <c r="U112" s="18">
        <f aca="true" t="shared" si="11" ref="U112:U133">W83</f>
        <v>1203</v>
      </c>
      <c r="V112" s="18">
        <f aca="true" t="shared" si="12" ref="V112:V133">AI83</f>
        <v>1203</v>
      </c>
    </row>
    <row r="113" spans="1:22" ht="15">
      <c r="A113" s="2" t="s">
        <v>1</v>
      </c>
      <c r="B113" s="3"/>
      <c r="C113" s="3"/>
      <c r="D113" s="3"/>
      <c r="E113" s="3"/>
      <c r="F113" s="3"/>
      <c r="G113" s="3"/>
      <c r="H113" s="3"/>
      <c r="I113" s="3"/>
      <c r="J113" s="4"/>
      <c r="K113" s="26">
        <f t="shared" si="2"/>
        <v>24</v>
      </c>
      <c r="L113" s="27">
        <f t="shared" si="3"/>
        <v>24</v>
      </c>
      <c r="M113" s="27">
        <f t="shared" si="4"/>
        <v>24</v>
      </c>
      <c r="N113" s="27">
        <f t="shared" si="5"/>
        <v>24</v>
      </c>
      <c r="O113" s="27">
        <f t="shared" si="6"/>
        <v>24</v>
      </c>
      <c r="P113" s="27">
        <f t="shared" si="7"/>
        <v>24</v>
      </c>
      <c r="Q113" s="27">
        <f t="shared" si="8"/>
        <v>24</v>
      </c>
      <c r="R113" s="27">
        <f t="shared" si="9"/>
        <v>24</v>
      </c>
      <c r="S113" s="27">
        <f t="shared" si="1"/>
        <v>24</v>
      </c>
      <c r="T113" s="27">
        <f t="shared" si="10"/>
        <v>24</v>
      </c>
      <c r="U113" s="27">
        <f t="shared" si="11"/>
        <v>24</v>
      </c>
      <c r="V113" s="27">
        <f t="shared" si="12"/>
        <v>24</v>
      </c>
    </row>
    <row r="114" spans="1:22" ht="15">
      <c r="A114" s="2" t="s">
        <v>45</v>
      </c>
      <c r="B114" s="3"/>
      <c r="C114" s="3"/>
      <c r="D114" s="3"/>
      <c r="E114" s="3"/>
      <c r="F114" s="3"/>
      <c r="G114" s="3"/>
      <c r="H114" s="3"/>
      <c r="I114" s="3"/>
      <c r="J114" s="4"/>
      <c r="K114" s="30">
        <f t="shared" si="2"/>
        <v>10.4</v>
      </c>
      <c r="L114" s="31">
        <f t="shared" si="3"/>
        <v>10.4</v>
      </c>
      <c r="M114" s="31">
        <f t="shared" si="4"/>
        <v>10.4</v>
      </c>
      <c r="N114" s="31">
        <f t="shared" si="5"/>
        <v>10.4</v>
      </c>
      <c r="O114" s="31">
        <f t="shared" si="6"/>
        <v>10.4</v>
      </c>
      <c r="P114" s="31">
        <f t="shared" si="7"/>
        <v>10.4</v>
      </c>
      <c r="Q114" s="31">
        <f t="shared" si="8"/>
        <v>10.4</v>
      </c>
      <c r="R114" s="31">
        <f t="shared" si="9"/>
        <v>10.4</v>
      </c>
      <c r="S114" s="31">
        <f t="shared" si="1"/>
        <v>10.4</v>
      </c>
      <c r="T114" s="31">
        <f t="shared" si="10"/>
        <v>10.4</v>
      </c>
      <c r="U114" s="31">
        <f t="shared" si="11"/>
        <v>10.4</v>
      </c>
      <c r="V114" s="31">
        <f t="shared" si="12"/>
        <v>10.4</v>
      </c>
    </row>
    <row r="115" spans="1:22" ht="15">
      <c r="A115" s="2" t="s">
        <v>103</v>
      </c>
      <c r="B115" s="3"/>
      <c r="C115" s="3"/>
      <c r="D115" s="3"/>
      <c r="E115" s="3"/>
      <c r="F115" s="3"/>
      <c r="G115" s="3"/>
      <c r="H115" s="3"/>
      <c r="I115" s="3"/>
      <c r="J115" s="4"/>
      <c r="K115" s="26">
        <f t="shared" si="2"/>
        <v>12511.2</v>
      </c>
      <c r="L115" s="27">
        <f t="shared" si="3"/>
        <v>12511.2</v>
      </c>
      <c r="M115" s="27">
        <f t="shared" si="4"/>
        <v>12511.2</v>
      </c>
      <c r="N115" s="27">
        <f t="shared" si="5"/>
        <v>12511.2</v>
      </c>
      <c r="O115" s="27">
        <f t="shared" si="6"/>
        <v>12511.2</v>
      </c>
      <c r="P115" s="27">
        <f t="shared" si="7"/>
        <v>12511.2</v>
      </c>
      <c r="Q115" s="27">
        <f t="shared" si="8"/>
        <v>12511.2</v>
      </c>
      <c r="R115" s="27">
        <f t="shared" si="9"/>
        <v>12511.2</v>
      </c>
      <c r="S115" s="27">
        <f t="shared" si="1"/>
        <v>12511.2</v>
      </c>
      <c r="T115" s="27">
        <f t="shared" si="10"/>
        <v>12511.2</v>
      </c>
      <c r="U115" s="27">
        <f t="shared" si="11"/>
        <v>12511.2</v>
      </c>
      <c r="V115" s="27">
        <f t="shared" si="12"/>
        <v>12511.2</v>
      </c>
    </row>
    <row r="116" spans="1:22" ht="15.75">
      <c r="A116" s="2"/>
      <c r="B116" s="6" t="s">
        <v>2</v>
      </c>
      <c r="C116" s="6"/>
      <c r="D116" s="3"/>
      <c r="E116" s="3"/>
      <c r="F116" s="3"/>
      <c r="G116" s="3"/>
      <c r="H116" s="3"/>
      <c r="I116" s="3"/>
      <c r="J116" s="4"/>
      <c r="K116" s="26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2" ht="15.75">
      <c r="A117" s="7" t="s">
        <v>95</v>
      </c>
      <c r="B117" s="3"/>
      <c r="C117" s="3"/>
      <c r="D117" s="3"/>
      <c r="E117" s="3"/>
      <c r="F117" s="3"/>
      <c r="G117" s="3"/>
      <c r="H117" s="3"/>
      <c r="I117" s="3"/>
      <c r="J117" s="4"/>
      <c r="K117" s="26">
        <f t="shared" si="2"/>
        <v>4968.389999999999</v>
      </c>
      <c r="L117" s="27">
        <f t="shared" si="3"/>
        <v>4968.389999999999</v>
      </c>
      <c r="M117" s="27">
        <f t="shared" si="4"/>
        <v>4968.389999999999</v>
      </c>
      <c r="N117" s="27">
        <f t="shared" si="5"/>
        <v>4968.389999999999</v>
      </c>
      <c r="O117" s="27">
        <f t="shared" si="6"/>
        <v>4968.389999999999</v>
      </c>
      <c r="P117" s="27">
        <f t="shared" si="7"/>
        <v>4968.389999999999</v>
      </c>
      <c r="Q117" s="27">
        <f t="shared" si="8"/>
        <v>4968.389999999999</v>
      </c>
      <c r="R117" s="27">
        <f t="shared" si="9"/>
        <v>4968.389999999999</v>
      </c>
      <c r="S117" s="27">
        <f t="shared" si="1"/>
        <v>4968.389999999999</v>
      </c>
      <c r="T117" s="27">
        <f t="shared" si="10"/>
        <v>4968.389999999999</v>
      </c>
      <c r="U117" s="27">
        <f t="shared" si="11"/>
        <v>4968.389999999999</v>
      </c>
      <c r="V117" s="27">
        <f t="shared" si="12"/>
        <v>4968.389999999999</v>
      </c>
    </row>
    <row r="118" spans="1:22" ht="15.75">
      <c r="A118" s="7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26">
        <f t="shared" si="2"/>
        <v>252.63</v>
      </c>
      <c r="L118" s="27">
        <f t="shared" si="3"/>
        <v>252.63</v>
      </c>
      <c r="M118" s="27">
        <f t="shared" si="4"/>
        <v>252.63</v>
      </c>
      <c r="N118" s="27">
        <f t="shared" si="5"/>
        <v>252.63</v>
      </c>
      <c r="O118" s="27">
        <f t="shared" si="6"/>
        <v>252.63</v>
      </c>
      <c r="P118" s="27">
        <f t="shared" si="7"/>
        <v>252.63</v>
      </c>
      <c r="Q118" s="27">
        <f t="shared" si="8"/>
        <v>252.63</v>
      </c>
      <c r="R118" s="27">
        <f t="shared" si="9"/>
        <v>252.63</v>
      </c>
      <c r="S118" s="27">
        <f t="shared" si="1"/>
        <v>252.63</v>
      </c>
      <c r="T118" s="27">
        <f t="shared" si="10"/>
        <v>252.63</v>
      </c>
      <c r="U118" s="27">
        <f t="shared" si="11"/>
        <v>252.63</v>
      </c>
      <c r="V118" s="27">
        <f t="shared" si="12"/>
        <v>252.63</v>
      </c>
    </row>
    <row r="119" spans="1:22" ht="15.75">
      <c r="A119" s="7" t="s">
        <v>49</v>
      </c>
      <c r="B119" s="3"/>
      <c r="C119" s="3"/>
      <c r="D119" s="3"/>
      <c r="E119" s="3"/>
      <c r="F119" s="3"/>
      <c r="G119" s="3"/>
      <c r="H119" s="3"/>
      <c r="I119" s="3"/>
      <c r="J119" s="4"/>
      <c r="K119" s="26">
        <f t="shared" si="2"/>
        <v>2297.73</v>
      </c>
      <c r="L119" s="27">
        <f t="shared" si="3"/>
        <v>2297.73</v>
      </c>
      <c r="M119" s="27">
        <f t="shared" si="4"/>
        <v>2297.73</v>
      </c>
      <c r="N119" s="27">
        <f t="shared" si="5"/>
        <v>2297.73</v>
      </c>
      <c r="O119" s="27">
        <f t="shared" si="6"/>
        <v>2297.73</v>
      </c>
      <c r="P119" s="27">
        <f t="shared" si="7"/>
        <v>2297.73</v>
      </c>
      <c r="Q119" s="27">
        <f t="shared" si="8"/>
        <v>2297.73</v>
      </c>
      <c r="R119" s="27">
        <f t="shared" si="9"/>
        <v>2297.73</v>
      </c>
      <c r="S119" s="27">
        <f t="shared" si="1"/>
        <v>2297.73</v>
      </c>
      <c r="T119" s="27">
        <f t="shared" si="10"/>
        <v>2297.73</v>
      </c>
      <c r="U119" s="27">
        <f t="shared" si="11"/>
        <v>2297.73</v>
      </c>
      <c r="V119" s="27">
        <f t="shared" si="12"/>
        <v>2297.73</v>
      </c>
    </row>
    <row r="120" spans="1:22" ht="15.75">
      <c r="A120" s="7" t="s">
        <v>50</v>
      </c>
      <c r="B120" s="3"/>
      <c r="C120" s="3"/>
      <c r="D120" s="3"/>
      <c r="E120" s="3"/>
      <c r="F120" s="3"/>
      <c r="G120" s="3"/>
      <c r="H120" s="3"/>
      <c r="I120" s="3"/>
      <c r="J120" s="4"/>
      <c r="K120" s="26">
        <f t="shared" si="2"/>
        <v>1203</v>
      </c>
      <c r="L120" s="27">
        <f t="shared" si="3"/>
        <v>1203</v>
      </c>
      <c r="M120" s="27">
        <f t="shared" si="4"/>
        <v>1203</v>
      </c>
      <c r="N120" s="27">
        <f t="shared" si="5"/>
        <v>1203</v>
      </c>
      <c r="O120" s="27">
        <f t="shared" si="6"/>
        <v>1203</v>
      </c>
      <c r="P120" s="27">
        <f t="shared" si="7"/>
        <v>1203</v>
      </c>
      <c r="Q120" s="27">
        <f t="shared" si="8"/>
        <v>1203</v>
      </c>
      <c r="R120" s="27">
        <f t="shared" si="9"/>
        <v>1203</v>
      </c>
      <c r="S120" s="27">
        <f t="shared" si="1"/>
        <v>1203</v>
      </c>
      <c r="T120" s="27">
        <f t="shared" si="10"/>
        <v>1203</v>
      </c>
      <c r="U120" s="27">
        <f t="shared" si="11"/>
        <v>1203</v>
      </c>
      <c r="V120" s="27">
        <f t="shared" si="12"/>
        <v>1203</v>
      </c>
    </row>
    <row r="121" spans="1:22" ht="15.75">
      <c r="A121" s="7" t="s">
        <v>76</v>
      </c>
      <c r="B121" s="3"/>
      <c r="C121" s="3"/>
      <c r="D121" s="3"/>
      <c r="E121" s="3"/>
      <c r="F121" s="3"/>
      <c r="G121" s="3"/>
      <c r="H121" s="3"/>
      <c r="I121" s="3"/>
      <c r="J121" s="4"/>
      <c r="K121" s="26">
        <f t="shared" si="2"/>
        <v>0</v>
      </c>
      <c r="L121" s="27">
        <f t="shared" si="3"/>
        <v>0</v>
      </c>
      <c r="M121" s="27">
        <f t="shared" si="4"/>
        <v>409.02000000000004</v>
      </c>
      <c r="N121" s="27">
        <f t="shared" si="5"/>
        <v>0</v>
      </c>
      <c r="O121" s="27">
        <f t="shared" si="6"/>
        <v>433.08</v>
      </c>
      <c r="P121" s="27">
        <f t="shared" si="7"/>
        <v>433.08</v>
      </c>
      <c r="Q121" s="27">
        <f t="shared" si="8"/>
        <v>433.08</v>
      </c>
      <c r="R121" s="27">
        <f t="shared" si="9"/>
        <v>433.08</v>
      </c>
      <c r="S121" s="27">
        <f t="shared" si="1"/>
        <v>0</v>
      </c>
      <c r="T121" s="27">
        <f t="shared" si="10"/>
        <v>0</v>
      </c>
      <c r="U121" s="27">
        <f t="shared" si="11"/>
        <v>0</v>
      </c>
      <c r="V121" s="27">
        <f t="shared" si="12"/>
        <v>0</v>
      </c>
    </row>
    <row r="122" spans="1:22" ht="15.75">
      <c r="A122" s="7" t="s">
        <v>77</v>
      </c>
      <c r="B122" s="6"/>
      <c r="C122" s="6"/>
      <c r="D122" s="6"/>
      <c r="E122" s="6"/>
      <c r="F122" s="6"/>
      <c r="G122" s="6"/>
      <c r="H122" s="6"/>
      <c r="I122" s="3"/>
      <c r="J122" s="4"/>
      <c r="K122" s="26">
        <f t="shared" si="2"/>
        <v>2315</v>
      </c>
      <c r="L122" s="27">
        <f t="shared" si="3"/>
        <v>1154.28</v>
      </c>
      <c r="M122" s="27">
        <f t="shared" si="4"/>
        <v>3054</v>
      </c>
      <c r="N122" s="27">
        <f t="shared" si="5"/>
        <v>8685</v>
      </c>
      <c r="O122" s="27">
        <f t="shared" si="6"/>
        <v>240</v>
      </c>
      <c r="P122" s="27">
        <f t="shared" si="7"/>
        <v>240</v>
      </c>
      <c r="Q122" s="27">
        <f t="shared" si="8"/>
        <v>3553</v>
      </c>
      <c r="R122" s="27">
        <f t="shared" si="9"/>
        <v>14362</v>
      </c>
      <c r="S122" s="27">
        <f t="shared" si="1"/>
        <v>1992</v>
      </c>
      <c r="T122" s="27">
        <f t="shared" si="10"/>
        <v>2096</v>
      </c>
      <c r="U122" s="27">
        <f t="shared" si="11"/>
        <v>240</v>
      </c>
      <c r="V122" s="27">
        <f t="shared" si="12"/>
        <v>12240</v>
      </c>
    </row>
    <row r="123" spans="1:22" ht="15">
      <c r="A123" s="2" t="s">
        <v>3</v>
      </c>
      <c r="B123" s="3"/>
      <c r="C123" s="3"/>
      <c r="D123" s="3"/>
      <c r="E123" s="3"/>
      <c r="F123" s="3"/>
      <c r="G123" s="3"/>
      <c r="H123" s="3"/>
      <c r="I123" s="3"/>
      <c r="J123" s="4"/>
      <c r="K123" s="26">
        <f t="shared" si="2"/>
        <v>0</v>
      </c>
      <c r="L123" s="27">
        <f t="shared" si="3"/>
        <v>0</v>
      </c>
      <c r="M123" s="27">
        <f t="shared" si="4"/>
        <v>0</v>
      </c>
      <c r="N123" s="27">
        <f t="shared" si="5"/>
        <v>0</v>
      </c>
      <c r="O123" s="27">
        <f t="shared" si="6"/>
        <v>0</v>
      </c>
      <c r="P123" s="27">
        <f t="shared" si="7"/>
        <v>0</v>
      </c>
      <c r="Q123" s="27">
        <f t="shared" si="8"/>
        <v>3313</v>
      </c>
      <c r="R123" s="27">
        <f t="shared" si="9"/>
        <v>0</v>
      </c>
      <c r="S123" s="27">
        <f t="shared" si="1"/>
        <v>0</v>
      </c>
      <c r="T123" s="27">
        <f t="shared" si="10"/>
        <v>0</v>
      </c>
      <c r="U123" s="27">
        <f t="shared" si="11"/>
        <v>0</v>
      </c>
      <c r="V123" s="27">
        <f t="shared" si="12"/>
        <v>0</v>
      </c>
    </row>
    <row r="124" spans="1:22" ht="15">
      <c r="A124" s="2" t="s">
        <v>4</v>
      </c>
      <c r="B124" s="3"/>
      <c r="C124" s="3"/>
      <c r="D124" s="3"/>
      <c r="E124" s="3"/>
      <c r="F124" s="3"/>
      <c r="G124" s="3"/>
      <c r="H124" s="3"/>
      <c r="I124" s="3"/>
      <c r="J124" s="4"/>
      <c r="K124" s="26">
        <f t="shared" si="2"/>
        <v>0</v>
      </c>
      <c r="L124" s="27">
        <f t="shared" si="3"/>
        <v>0</v>
      </c>
      <c r="M124" s="27">
        <f t="shared" si="4"/>
        <v>907</v>
      </c>
      <c r="N124" s="27">
        <f t="shared" si="5"/>
        <v>0</v>
      </c>
      <c r="O124" s="27">
        <f t="shared" si="6"/>
        <v>0</v>
      </c>
      <c r="P124" s="27">
        <f t="shared" si="7"/>
        <v>0</v>
      </c>
      <c r="Q124" s="27">
        <f t="shared" si="8"/>
        <v>0</v>
      </c>
      <c r="R124" s="27">
        <f t="shared" si="9"/>
        <v>0</v>
      </c>
      <c r="S124" s="27">
        <f t="shared" si="1"/>
        <v>0</v>
      </c>
      <c r="T124" s="27">
        <f t="shared" si="10"/>
        <v>0</v>
      </c>
      <c r="U124" s="27">
        <f t="shared" si="11"/>
        <v>0</v>
      </c>
      <c r="V124" s="27">
        <f t="shared" si="12"/>
        <v>0</v>
      </c>
    </row>
    <row r="125" spans="1:22" ht="15">
      <c r="A125" s="2" t="s">
        <v>5</v>
      </c>
      <c r="B125" s="3"/>
      <c r="C125" s="3"/>
      <c r="D125" s="3"/>
      <c r="E125" s="3"/>
      <c r="F125" s="3"/>
      <c r="G125" s="3"/>
      <c r="H125" s="3"/>
      <c r="I125" s="3"/>
      <c r="J125" s="4"/>
      <c r="K125" s="26">
        <f t="shared" si="2"/>
        <v>0</v>
      </c>
      <c r="L125" s="27">
        <f t="shared" si="3"/>
        <v>0</v>
      </c>
      <c r="M125" s="27">
        <f t="shared" si="4"/>
        <v>0</v>
      </c>
      <c r="N125" s="27">
        <f t="shared" si="5"/>
        <v>0</v>
      </c>
      <c r="O125" s="27">
        <f t="shared" si="6"/>
        <v>0</v>
      </c>
      <c r="P125" s="27">
        <f t="shared" si="7"/>
        <v>0</v>
      </c>
      <c r="Q125" s="27">
        <f t="shared" si="8"/>
        <v>0</v>
      </c>
      <c r="R125" s="27">
        <f t="shared" si="9"/>
        <v>0</v>
      </c>
      <c r="S125" s="27">
        <f t="shared" si="1"/>
        <v>0</v>
      </c>
      <c r="T125" s="27">
        <f t="shared" si="10"/>
        <v>1203</v>
      </c>
      <c r="U125" s="27">
        <f t="shared" si="11"/>
        <v>0</v>
      </c>
      <c r="V125" s="27">
        <f t="shared" si="12"/>
        <v>12000</v>
      </c>
    </row>
    <row r="126" spans="1:22" ht="15">
      <c r="A126" s="2" t="s">
        <v>91</v>
      </c>
      <c r="B126" s="3"/>
      <c r="C126" s="3"/>
      <c r="D126" s="3"/>
      <c r="E126" s="3"/>
      <c r="F126" s="3"/>
      <c r="G126" s="3"/>
      <c r="H126" s="3"/>
      <c r="I126" s="3"/>
      <c r="J126" s="4"/>
      <c r="K126" s="26">
        <f t="shared" si="2"/>
        <v>240</v>
      </c>
      <c r="L126" s="27">
        <f t="shared" si="3"/>
        <v>240</v>
      </c>
      <c r="M126" s="27">
        <f t="shared" si="4"/>
        <v>1032</v>
      </c>
      <c r="N126" s="27">
        <f t="shared" si="5"/>
        <v>1677</v>
      </c>
      <c r="O126" s="27">
        <f t="shared" si="6"/>
        <v>240</v>
      </c>
      <c r="P126" s="27">
        <f t="shared" si="7"/>
        <v>240</v>
      </c>
      <c r="Q126" s="27">
        <f t="shared" si="8"/>
        <v>240</v>
      </c>
      <c r="R126" s="27">
        <f t="shared" si="9"/>
        <v>240</v>
      </c>
      <c r="S126" s="27">
        <f t="shared" si="1"/>
        <v>240</v>
      </c>
      <c r="T126" s="27">
        <f t="shared" si="10"/>
        <v>893</v>
      </c>
      <c r="U126" s="27">
        <f t="shared" si="11"/>
        <v>240</v>
      </c>
      <c r="V126" s="27">
        <f t="shared" si="12"/>
        <v>240</v>
      </c>
    </row>
    <row r="127" spans="1:22" ht="15">
      <c r="A127" s="8" t="s">
        <v>6</v>
      </c>
      <c r="B127" s="9"/>
      <c r="C127" s="9"/>
      <c r="D127" s="9"/>
      <c r="E127" s="9"/>
      <c r="F127" s="9"/>
      <c r="G127" s="9"/>
      <c r="H127" s="9"/>
      <c r="I127" s="9"/>
      <c r="J127" s="10"/>
      <c r="K127" s="26">
        <f t="shared" si="2"/>
        <v>2075</v>
      </c>
      <c r="L127" s="27">
        <f t="shared" si="3"/>
        <v>0</v>
      </c>
      <c r="M127" s="27">
        <f t="shared" si="4"/>
        <v>0</v>
      </c>
      <c r="N127" s="27">
        <f t="shared" si="5"/>
        <v>7008</v>
      </c>
      <c r="O127" s="27">
        <f t="shared" si="6"/>
        <v>0</v>
      </c>
      <c r="P127" s="27">
        <f t="shared" si="7"/>
        <v>0</v>
      </c>
      <c r="Q127" s="27">
        <f t="shared" si="8"/>
        <v>0</v>
      </c>
      <c r="R127" s="27">
        <f t="shared" si="9"/>
        <v>10512</v>
      </c>
      <c r="S127" s="27">
        <f t="shared" si="1"/>
        <v>1752</v>
      </c>
      <c r="T127" s="27">
        <f t="shared" si="10"/>
        <v>0</v>
      </c>
      <c r="U127" s="27">
        <f t="shared" si="11"/>
        <v>0</v>
      </c>
      <c r="V127" s="27">
        <f t="shared" si="12"/>
        <v>0</v>
      </c>
    </row>
    <row r="128" spans="1:22" ht="15">
      <c r="A128" s="2" t="s">
        <v>7</v>
      </c>
      <c r="B128" s="3"/>
      <c r="C128" s="3"/>
      <c r="D128" s="3"/>
      <c r="E128" s="3"/>
      <c r="F128" s="3"/>
      <c r="G128" s="3"/>
      <c r="H128" s="3"/>
      <c r="I128" s="3"/>
      <c r="J128" s="4"/>
      <c r="K128" s="26">
        <f t="shared" si="2"/>
        <v>0</v>
      </c>
      <c r="L128" s="27">
        <f t="shared" si="3"/>
        <v>0</v>
      </c>
      <c r="M128" s="27">
        <f t="shared" si="4"/>
        <v>0</v>
      </c>
      <c r="N128" s="27">
        <f t="shared" si="5"/>
        <v>0</v>
      </c>
      <c r="O128" s="27">
        <f t="shared" si="6"/>
        <v>0</v>
      </c>
      <c r="P128" s="27">
        <f t="shared" si="7"/>
        <v>0</v>
      </c>
      <c r="Q128" s="27">
        <f t="shared" si="8"/>
        <v>0</v>
      </c>
      <c r="R128" s="27">
        <f t="shared" si="9"/>
        <v>0</v>
      </c>
      <c r="S128" s="27">
        <f t="shared" si="1"/>
        <v>0</v>
      </c>
      <c r="T128" s="27">
        <f t="shared" si="10"/>
        <v>0</v>
      </c>
      <c r="U128" s="27">
        <f t="shared" si="11"/>
        <v>0</v>
      </c>
      <c r="V128" s="27">
        <f t="shared" si="12"/>
        <v>0</v>
      </c>
    </row>
    <row r="129" spans="1:22" ht="15">
      <c r="A129" s="2" t="s">
        <v>104</v>
      </c>
      <c r="B129" s="3"/>
      <c r="C129" s="3"/>
      <c r="D129" s="3"/>
      <c r="E129" s="3"/>
      <c r="F129" s="3"/>
      <c r="G129" s="3"/>
      <c r="H129" s="3"/>
      <c r="I129" s="3"/>
      <c r="J129" s="4"/>
      <c r="K129" s="26">
        <f t="shared" si="2"/>
        <v>0</v>
      </c>
      <c r="L129" s="27">
        <f t="shared" si="3"/>
        <v>0</v>
      </c>
      <c r="M129" s="27">
        <f t="shared" si="4"/>
        <v>0</v>
      </c>
      <c r="N129" s="27">
        <f t="shared" si="5"/>
        <v>0</v>
      </c>
      <c r="O129" s="27">
        <f t="shared" si="6"/>
        <v>0</v>
      </c>
      <c r="P129" s="27">
        <f t="shared" si="7"/>
        <v>0</v>
      </c>
      <c r="Q129" s="27">
        <f t="shared" si="8"/>
        <v>0</v>
      </c>
      <c r="R129" s="27">
        <f t="shared" si="9"/>
        <v>0</v>
      </c>
      <c r="S129" s="27">
        <f t="shared" si="1"/>
        <v>0</v>
      </c>
      <c r="T129" s="27">
        <f t="shared" si="10"/>
        <v>0</v>
      </c>
      <c r="U129" s="27">
        <f t="shared" si="11"/>
        <v>0</v>
      </c>
      <c r="V129" s="27">
        <f t="shared" si="12"/>
        <v>0</v>
      </c>
    </row>
    <row r="130" spans="1:22" ht="15">
      <c r="A130" s="8" t="s">
        <v>9</v>
      </c>
      <c r="B130" s="9"/>
      <c r="C130" s="9"/>
      <c r="D130" s="9"/>
      <c r="E130" s="9"/>
      <c r="F130" s="9"/>
      <c r="G130" s="9"/>
      <c r="H130" s="9"/>
      <c r="I130" s="9"/>
      <c r="J130" s="10"/>
      <c r="K130" s="26">
        <f t="shared" si="2"/>
        <v>0</v>
      </c>
      <c r="L130" s="27">
        <f t="shared" si="3"/>
        <v>0</v>
      </c>
      <c r="M130" s="27">
        <f t="shared" si="4"/>
        <v>0</v>
      </c>
      <c r="N130" s="27">
        <f t="shared" si="5"/>
        <v>0</v>
      </c>
      <c r="O130" s="27">
        <f t="shared" si="6"/>
        <v>0</v>
      </c>
      <c r="P130" s="27">
        <f t="shared" si="7"/>
        <v>0</v>
      </c>
      <c r="Q130" s="27">
        <f t="shared" si="8"/>
        <v>0</v>
      </c>
      <c r="R130" s="27">
        <f t="shared" si="9"/>
        <v>0</v>
      </c>
      <c r="S130" s="27">
        <f t="shared" si="1"/>
        <v>0</v>
      </c>
      <c r="T130" s="27">
        <f t="shared" si="10"/>
        <v>0</v>
      </c>
      <c r="U130" s="27">
        <f t="shared" si="11"/>
        <v>0</v>
      </c>
      <c r="V130" s="27">
        <f t="shared" si="12"/>
        <v>0</v>
      </c>
    </row>
    <row r="131" spans="1:22" ht="15">
      <c r="A131" s="2" t="s">
        <v>10</v>
      </c>
      <c r="B131" s="3"/>
      <c r="C131" s="3"/>
      <c r="D131" s="3"/>
      <c r="E131" s="3"/>
      <c r="F131" s="3"/>
      <c r="G131" s="3"/>
      <c r="H131" s="3"/>
      <c r="I131" s="3"/>
      <c r="J131" s="4"/>
      <c r="K131" s="26">
        <f t="shared" si="2"/>
        <v>0</v>
      </c>
      <c r="L131" s="27">
        <f t="shared" si="3"/>
        <v>0</v>
      </c>
      <c r="M131" s="27">
        <f t="shared" si="4"/>
        <v>0</v>
      </c>
      <c r="N131" s="27">
        <f t="shared" si="5"/>
        <v>0</v>
      </c>
      <c r="O131" s="27">
        <f t="shared" si="6"/>
        <v>0</v>
      </c>
      <c r="P131" s="27">
        <f t="shared" si="7"/>
        <v>0</v>
      </c>
      <c r="Q131" s="27">
        <f t="shared" si="8"/>
        <v>0</v>
      </c>
      <c r="R131" s="27">
        <f t="shared" si="9"/>
        <v>0</v>
      </c>
      <c r="S131" s="27">
        <f t="shared" si="1"/>
        <v>0</v>
      </c>
      <c r="T131" s="27">
        <f t="shared" si="10"/>
        <v>0</v>
      </c>
      <c r="U131" s="27">
        <f t="shared" si="11"/>
        <v>0</v>
      </c>
      <c r="V131" s="27">
        <f t="shared" si="12"/>
        <v>0</v>
      </c>
    </row>
    <row r="132" spans="1:22" ht="15">
      <c r="A132" s="2" t="s">
        <v>92</v>
      </c>
      <c r="B132" s="3"/>
      <c r="C132" s="3"/>
      <c r="D132" s="3"/>
      <c r="E132" s="3"/>
      <c r="F132" s="3"/>
      <c r="G132" s="3"/>
      <c r="H132" s="3"/>
      <c r="I132" s="3"/>
      <c r="J132" s="4"/>
      <c r="K132" s="26">
        <f t="shared" si="2"/>
        <v>0</v>
      </c>
      <c r="L132" s="27">
        <f t="shared" si="3"/>
        <v>914.28</v>
      </c>
      <c r="M132" s="27">
        <f t="shared" si="4"/>
        <v>1115</v>
      </c>
      <c r="N132" s="27">
        <f t="shared" si="5"/>
        <v>0</v>
      </c>
      <c r="O132" s="27">
        <f t="shared" si="6"/>
        <v>0</v>
      </c>
      <c r="P132" s="27">
        <f t="shared" si="7"/>
        <v>0</v>
      </c>
      <c r="Q132" s="27">
        <f t="shared" si="8"/>
        <v>0</v>
      </c>
      <c r="R132" s="27">
        <f t="shared" si="9"/>
        <v>3610</v>
      </c>
      <c r="S132" s="27">
        <f t="shared" si="1"/>
        <v>0</v>
      </c>
      <c r="T132" s="27">
        <f t="shared" si="10"/>
        <v>0</v>
      </c>
      <c r="U132" s="27">
        <f t="shared" si="11"/>
        <v>0</v>
      </c>
      <c r="V132" s="27">
        <f t="shared" si="12"/>
        <v>0</v>
      </c>
    </row>
    <row r="133" spans="1:22" ht="15">
      <c r="A133" s="8" t="s">
        <v>11</v>
      </c>
      <c r="B133" s="9"/>
      <c r="C133" s="9"/>
      <c r="D133" s="9"/>
      <c r="E133" s="9"/>
      <c r="F133" s="9"/>
      <c r="G133" s="9"/>
      <c r="H133" s="9"/>
      <c r="I133" s="9"/>
      <c r="J133" s="10"/>
      <c r="K133" s="26">
        <f t="shared" si="2"/>
        <v>11036.75</v>
      </c>
      <c r="L133" s="27">
        <f t="shared" si="3"/>
        <v>9876.03</v>
      </c>
      <c r="M133" s="27">
        <f t="shared" si="4"/>
        <v>12184.77</v>
      </c>
      <c r="N133" s="27">
        <f t="shared" si="5"/>
        <v>17406.75</v>
      </c>
      <c r="O133" s="27">
        <f t="shared" si="6"/>
        <v>9394.83</v>
      </c>
      <c r="P133" s="27">
        <f t="shared" si="7"/>
        <v>9394.83</v>
      </c>
      <c r="Q133" s="27">
        <f t="shared" si="8"/>
        <v>12707.83</v>
      </c>
      <c r="R133" s="27">
        <f t="shared" si="9"/>
        <v>23516.83</v>
      </c>
      <c r="S133" s="27">
        <f t="shared" si="1"/>
        <v>10713.75</v>
      </c>
      <c r="T133" s="27">
        <f t="shared" si="10"/>
        <v>10817.75</v>
      </c>
      <c r="U133" s="27">
        <f t="shared" si="11"/>
        <v>8961.75</v>
      </c>
      <c r="V133" s="27">
        <f t="shared" si="12"/>
        <v>20961.75</v>
      </c>
    </row>
    <row r="134" spans="11:22" ht="12.75">
      <c r="K134" s="32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</row>
    <row r="135" spans="18:22" ht="12.75">
      <c r="R135" t="s">
        <v>105</v>
      </c>
      <c r="U135" s="16"/>
      <c r="V135" s="25">
        <f>V111+V115-V133</f>
        <v>-3187.219999999994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2013-01-27T23:44:38Z</cp:lastPrinted>
  <dcterms:created xsi:type="dcterms:W3CDTF">2012-04-11T04:13:08Z</dcterms:created>
  <dcterms:modified xsi:type="dcterms:W3CDTF">2018-01-22T07:08:29Z</dcterms:modified>
  <cp:category/>
  <cp:version/>
  <cp:contentType/>
  <cp:contentStatus/>
</cp:coreProperties>
</file>