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<sst xmlns="http://schemas.openxmlformats.org/spreadsheetml/2006/main" count="409" uniqueCount="104">
  <si>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</si>
  <si>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</si>
  <si>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</si>
  <si>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</si>
  <si>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</si>
  <si>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</si>
  <si>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</si>
  <si>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</si>
  <si>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</si>
  <si>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</si>
  <si>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</si>
  <si>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</si>
  <si>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</si>
  <si>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</si>
  <si>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</si>
  <si>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</si>
  <si>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</si>
  <si>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</si>
  <si>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</si>
  <si>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</si>
  <si>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</si>
  <si>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</si>
  <si>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</si>
  <si>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</si>
  <si>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</si>
  <si>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</si>
  <si>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</si>
  <si>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</si>
  <si>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</si>
  <si>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</si>
  <si>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</si>
  <si>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</si>
  <si>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</si>
  <si>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</si>
  <si>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</si>
  <si>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</t>
  </si>
  <si>
    <t xml:space="preserve">коммунальным услугам жилого дома № 3  ул. Новая  за январь  </t>
  </si>
  <si>
    <t xml:space="preserve">5. Тариф  </t>
  </si>
  <si>
    <t xml:space="preserve">коммунальным услугам жилого дома № 3 ул. Новая за февраль  </t>
  </si>
  <si>
    <t xml:space="preserve">коммунальным услугам жилого дома № 3  ул. Новая  за март  </t>
  </si>
  <si>
    <t xml:space="preserve">коммунальным услугам жилого дома № 3 ул. Новая за 1 квартал  </t>
  </si>
  <si>
    <t xml:space="preserve">5.начислено за 1 квартал  </t>
  </si>
  <si>
    <t xml:space="preserve">коммунальным услугам жилого дома № 3 ул. Новая за 2 квартал  </t>
  </si>
  <si>
    <t xml:space="preserve">5.начислено за 2 квартал </t>
  </si>
  <si>
    <t xml:space="preserve">коммунальным услугам жилого дома № 3 ул. Новая за 3 квартал  </t>
  </si>
  <si>
    <t xml:space="preserve">5.начислено за 3 квартал  </t>
  </si>
  <si>
    <t xml:space="preserve">коммунальным услугам жилого дома № 3 ул. Новая за 4 квартал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</si>
  <si>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</si>
  <si>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</si>
  <si>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</si>
  <si>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</si>
  <si>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</si>
  <si>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</si>
  <si>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</si>
  <si>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</si>
  <si>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</si>
  <si>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</si>
  <si>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</si>
  <si>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</si>
  <si>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</si>
  <si>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</si>
  <si>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</si>
  <si>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</si>
  <si>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</si>
  <si>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</si>
  <si>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</si>
  <si>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</si>
  <si>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</si>
  <si>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</si>
  <si>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</si>
  <si>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</si>
  <si>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</si>
  <si>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</si>
  <si>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</si>
  <si>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</si>
  <si>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</si>
  <si>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</si>
  <si>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</si>
  <si>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</si>
  <si>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</si>
  <si>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</si>
  <si>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</si>
  <si>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 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</si>
  <si>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</si>
  <si>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</si>
  <si>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</si>
  <si>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</si>
  <si>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</si>
  <si>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</si>
  <si>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</si>
  <si>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</si>
  <si>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</si>
  <si>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ж.Смена входных дверей в местах общего пользования (установка замков)</t>
  </si>
  <si>
    <t>к. Прочие работы  (по чекам)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</si>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</sst>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4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77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78</v>
      </c>
      <c r="B5" s="3"/>
      <c r="C5" s="3"/>
      <c r="D5" s="3"/>
      <c r="E5" s="3"/>
      <c r="F5" s="3"/>
      <c r="G5" s="3"/>
      <c r="H5" s="3"/>
      <c r="I5" s="3"/>
      <c r="J5" s="4"/>
      <c r="K5" s="12">
        <v>38995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1256.7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33968.601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15570.513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791.721</v>
      </c>
    </row>
    <row r="12" spans="1:11" ht="15.75">
      <c r="A12" s="7" t="s">
        <v>48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5805.954000000001</v>
      </c>
    </row>
    <row r="13" spans="1:11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3770.1000000000004</v>
      </c>
    </row>
    <row r="14" spans="1:11" ht="15.75">
      <c r="A14" s="7" t="s">
        <v>50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Лист2!K16+Лист2!W16+Лист2!AI16</f>
        <v>18022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43960.288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79</v>
      </c>
      <c r="B20" s="3"/>
      <c r="C20" s="3"/>
      <c r="D20" s="3"/>
      <c r="E20" s="3"/>
      <c r="F20" s="3"/>
      <c r="G20" s="3"/>
      <c r="H20" s="3"/>
      <c r="I20" s="3"/>
      <c r="J20" s="4"/>
      <c r="K20" s="15"/>
    </row>
    <row r="21" spans="1:12" ht="15">
      <c r="A21" s="2" t="s">
        <v>80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29003.312999999995</v>
      </c>
      <c r="L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1256.7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43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33968.601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15570.513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791.721</v>
      </c>
    </row>
    <row r="28" spans="1:11" ht="15.75">
      <c r="A28" s="7" t="s">
        <v>48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5805.954000000001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3770.1000000000004</v>
      </c>
    </row>
    <row r="30" spans="1:11" ht="15.75">
      <c r="A30" s="7" t="s">
        <v>50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Лист2!K41+Лист2!W41+Лист2!W40+Лист2!AI41+Лист2!AI40</f>
        <v>18401.555999999997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44339.844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81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82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18632.07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1256.7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45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33968.601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15570.513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791.721</v>
      </c>
    </row>
    <row r="44" spans="1:11" ht="15.75">
      <c r="A44" s="7" t="s">
        <v>48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5805.954000000001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3770.1000000000004</v>
      </c>
    </row>
    <row r="46" spans="1:11" ht="15.75">
      <c r="A46" s="7" t="s">
        <v>50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Лист2!AI67+Лист2!W67+Лист2!W66+Лист2!K67+Лист2!K66</f>
        <v>6983.5560000000005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32921.844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46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83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2" ht="15">
      <c r="A53" s="2" t="s">
        <v>84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19678.827000000005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1256.7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47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Лист2!AI86*2+Лист2!K86</f>
        <v>33907.333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15570.513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791.721</v>
      </c>
    </row>
    <row r="60" spans="1:11" ht="15.75">
      <c r="A60" s="7" t="s">
        <v>48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5805.954000000001</v>
      </c>
    </row>
    <row r="61" spans="1:11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3770.1000000000004</v>
      </c>
    </row>
    <row r="62" spans="1:11" ht="15.75">
      <c r="A62" s="7" t="s">
        <v>50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Лист2!K93+Лист2!W93+Лист2!AI93</f>
        <v>7383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33321.288</v>
      </c>
    </row>
    <row r="65" spans="1:11" ht="15">
      <c r="A65" s="2" t="s">
        <v>85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38995</v>
      </c>
    </row>
    <row r="66" spans="1:12" ht="15">
      <c r="A66" s="22" t="s">
        <v>86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135813.136</v>
      </c>
      <c r="L66" s="16"/>
    </row>
    <row r="67" spans="1:11" ht="15">
      <c r="A67" s="23" t="s">
        <v>87</v>
      </c>
      <c r="B67" s="24"/>
      <c r="C67" s="24"/>
      <c r="D67" s="24"/>
      <c r="E67" s="24"/>
      <c r="F67" s="24"/>
      <c r="G67" s="24"/>
      <c r="H67" s="24"/>
      <c r="I67" s="24"/>
      <c r="J67" s="10"/>
      <c r="K67" s="15">
        <f>K63+K47+K31+K15</f>
        <v>154543.264</v>
      </c>
    </row>
    <row r="68" spans="1:11" ht="15">
      <c r="A68" s="2" t="s">
        <v>88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89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20264.872000000003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F101">
      <selection activeCell="K111" sqref="K111:K132"/>
    </sheetView>
  </sheetViews>
  <sheetFormatPr defaultColWidth="9.00390625" defaultRowHeight="12.75"/>
  <cols>
    <col min="10" max="10" width="18.00390625" style="0" customWidth="1"/>
    <col min="22" max="22" width="9.875" style="0" customWidth="1"/>
    <col min="34" max="34" width="18.00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53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73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</row>
    <row r="5" spans="1:36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2">
        <v>38995</v>
      </c>
      <c r="M5" s="2" t="s">
        <v>54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40120.77099999999</v>
      </c>
      <c r="Y5" s="2" t="s">
        <v>74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42527.54199999999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1256.7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1256.7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1256.7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4">
        <v>9.01</v>
      </c>
      <c r="M8" s="2" t="s">
        <v>37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9.01</v>
      </c>
      <c r="Y8" s="2" t="s">
        <v>37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9.01</v>
      </c>
    </row>
    <row r="9" spans="1:35" ht="15">
      <c r="A9" s="2" t="s">
        <v>20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11322.867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11322.867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11322.867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5190.171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5190.171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5190.171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263.907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263.907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263.907</v>
      </c>
    </row>
    <row r="13" spans="1:35" ht="15.75">
      <c r="A13" s="7" t="s">
        <v>48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1935.3180000000002</v>
      </c>
      <c r="M13" s="7" t="s">
        <v>48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1935.3180000000002</v>
      </c>
      <c r="Y13" s="7" t="s">
        <v>48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1935.3180000000002</v>
      </c>
    </row>
    <row r="14" spans="1:35" ht="15.75">
      <c r="A14" s="7" t="s">
        <v>49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1256.7</v>
      </c>
      <c r="M14" s="7" t="s">
        <v>49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1256.7</v>
      </c>
      <c r="Y14" s="7" t="s">
        <v>49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1256.7</v>
      </c>
    </row>
    <row r="15" spans="1:35" ht="15.75">
      <c r="A15" s="7" t="s">
        <v>75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75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75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76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K20+K23</f>
        <v>1551</v>
      </c>
      <c r="M16" s="7" t="s">
        <v>76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270</v>
      </c>
      <c r="Y16" s="7" t="s">
        <v>76</v>
      </c>
      <c r="Z16" s="6"/>
      <c r="AA16" s="6"/>
      <c r="AB16" s="6"/>
      <c r="AC16" s="6"/>
      <c r="AD16" s="6"/>
      <c r="AE16" s="6"/>
      <c r="AF16" s="6"/>
      <c r="AG16" s="3"/>
      <c r="AH16" s="4"/>
      <c r="AI16" s="15">
        <f>AI20+AI21+AI26</f>
        <v>16201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90</v>
      </c>
      <c r="B20" s="3"/>
      <c r="C20" s="3"/>
      <c r="D20" s="3"/>
      <c r="E20" s="3"/>
      <c r="F20" s="3"/>
      <c r="G20" s="3"/>
      <c r="H20" s="3"/>
      <c r="I20" s="3"/>
      <c r="J20" s="4"/>
      <c r="K20" s="5">
        <f>270+731</f>
        <v>1001</v>
      </c>
      <c r="M20" s="2" t="s">
        <v>90</v>
      </c>
      <c r="N20" s="3"/>
      <c r="O20" s="3"/>
      <c r="P20" s="3"/>
      <c r="Q20" s="3"/>
      <c r="R20" s="3"/>
      <c r="S20" s="3"/>
      <c r="T20" s="3"/>
      <c r="U20" s="3"/>
      <c r="V20" s="4"/>
      <c r="W20" s="5">
        <v>270</v>
      </c>
      <c r="Y20" s="2" t="s">
        <v>90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270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>
        <v>3066</v>
      </c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92</v>
      </c>
      <c r="B23" s="3"/>
      <c r="C23" s="3"/>
      <c r="D23" s="3"/>
      <c r="E23" s="3"/>
      <c r="F23" s="3"/>
      <c r="G23" s="3"/>
      <c r="H23" s="3"/>
      <c r="I23" s="3"/>
      <c r="J23" s="4"/>
      <c r="K23" s="5">
        <v>550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91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91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93</v>
      </c>
      <c r="Z26" s="3"/>
      <c r="AA26" s="3"/>
      <c r="AB26" s="3"/>
      <c r="AC26" s="3"/>
      <c r="AD26" s="3"/>
      <c r="AE26" s="3"/>
      <c r="AF26" s="3"/>
      <c r="AG26" s="3"/>
      <c r="AH26" s="4"/>
      <c r="AI26" s="27">
        <v>12865</v>
      </c>
    </row>
    <row r="27" spans="1:36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10197.096000000001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8916.096000000001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24847.096</v>
      </c>
      <c r="AJ27" s="17">
        <f>AI27+W27+K27</f>
        <v>43960.288</v>
      </c>
    </row>
    <row r="28" spans="1:33" ht="15.75">
      <c r="A28" s="1"/>
      <c r="B28" s="1"/>
      <c r="C28" s="1"/>
      <c r="D28" s="1"/>
      <c r="E28" s="25" t="s">
        <v>28</v>
      </c>
      <c r="F28" s="1"/>
      <c r="G28" s="1"/>
      <c r="H28" s="1"/>
      <c r="I28" s="1"/>
      <c r="M28" s="1"/>
      <c r="N28" s="1"/>
      <c r="O28" s="1"/>
      <c r="P28" s="1"/>
      <c r="Q28" s="1"/>
      <c r="R28" s="25" t="s">
        <v>26</v>
      </c>
      <c r="S28" s="1"/>
      <c r="T28" s="1"/>
      <c r="U28" s="1"/>
      <c r="Y28" s="1"/>
      <c r="Z28" s="1"/>
      <c r="AA28" s="1"/>
      <c r="AB28" s="1"/>
      <c r="AC28" s="1"/>
      <c r="AD28" s="25" t="s">
        <v>24</v>
      </c>
      <c r="AE28" s="1"/>
      <c r="AF28" s="1"/>
      <c r="AG28" s="1"/>
    </row>
    <row r="29" spans="1:35" ht="15">
      <c r="A29" s="2" t="s">
        <v>57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21</v>
      </c>
      <c r="L29" s="16"/>
      <c r="M29" s="2" t="s">
        <v>55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21</v>
      </c>
      <c r="X29" s="17" t="s">
        <v>21</v>
      </c>
      <c r="Y29" s="2" t="s">
        <v>71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6" ht="15">
      <c r="A30" s="2" t="s">
        <v>58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29003.312999999984</v>
      </c>
      <c r="M30" s="2" t="s">
        <v>56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31410.083999999984</v>
      </c>
      <c r="X30" s="17"/>
      <c r="Y30" s="2" t="s">
        <v>72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20389.576999999983</v>
      </c>
      <c r="AJ30" s="16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1256.7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1256.7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1256.7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9.01</v>
      </c>
      <c r="M33" s="2" t="s">
        <v>37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9.01</v>
      </c>
      <c r="Y33" s="2" t="s">
        <v>37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9.01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11322.867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11322.867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11322.867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5190.171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5190.171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5190.171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263.907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263.907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263.907</v>
      </c>
    </row>
    <row r="38" spans="1:35" ht="15.75">
      <c r="A38" s="7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1935.3180000000002</v>
      </c>
      <c r="M38" s="7" t="s">
        <v>48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1935.3180000000002</v>
      </c>
      <c r="Y38" s="7" t="s">
        <v>48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1935.3180000000002</v>
      </c>
    </row>
    <row r="39" spans="1:35" ht="15.75">
      <c r="A39" s="7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1256.7</v>
      </c>
      <c r="M39" s="7" t="s">
        <v>49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1256.7</v>
      </c>
      <c r="Y39" s="7" t="s">
        <v>49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1256.7</v>
      </c>
    </row>
    <row r="40" spans="1:35" ht="15.75">
      <c r="A40" s="7" t="s">
        <v>75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75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427.278</v>
      </c>
      <c r="Y40" s="7" t="s">
        <v>75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427.278</v>
      </c>
    </row>
    <row r="41" spans="1:35" ht="15.75">
      <c r="A41" s="7" t="s">
        <v>76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270</v>
      </c>
      <c r="M41" s="7" t="s">
        <v>76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W45+W49</f>
        <v>13270</v>
      </c>
      <c r="Y41" s="7" t="s">
        <v>76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AI42+AI45</f>
        <v>4007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>
        <v>3737</v>
      </c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90</v>
      </c>
      <c r="B45" s="3"/>
      <c r="C45" s="3"/>
      <c r="D45" s="3"/>
      <c r="E45" s="3"/>
      <c r="F45" s="3"/>
      <c r="G45" s="3"/>
      <c r="H45" s="3"/>
      <c r="I45" s="3"/>
      <c r="J45" s="4"/>
      <c r="K45" s="5">
        <v>270</v>
      </c>
      <c r="M45" s="2" t="s">
        <v>90</v>
      </c>
      <c r="N45" s="3"/>
      <c r="O45" s="3"/>
      <c r="P45" s="3"/>
      <c r="Q45" s="3"/>
      <c r="R45" s="3"/>
      <c r="S45" s="3"/>
      <c r="T45" s="3"/>
      <c r="U45" s="3"/>
      <c r="V45" s="4"/>
      <c r="W45" s="5">
        <v>270</v>
      </c>
      <c r="Y45" s="2" t="s">
        <v>90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270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>
        <v>13000</v>
      </c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91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91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91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8916.096000000001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22343.374000000003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13080.374000000002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6" ht="15">
      <c r="A55" s="2" t="s">
        <v>59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61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69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21</v>
      </c>
      <c r="AJ55" s="16"/>
    </row>
    <row r="56" spans="1:35" ht="15">
      <c r="A56" s="2" t="s">
        <v>60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18632.069999999978</v>
      </c>
      <c r="L56" s="16"/>
      <c r="M56" s="2" t="s">
        <v>62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16502.562999999973</v>
      </c>
      <c r="Y56" s="2" t="s">
        <v>70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17272.055999999968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1256.7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1256.7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1256.7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37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37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37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11322.867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11322.867</v>
      </c>
      <c r="X60" s="16"/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11322.867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5190.171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5190.171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5190.171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263.907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263.907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263.907</v>
      </c>
    </row>
    <row r="64" spans="1:35" ht="15.75">
      <c r="A64" s="7" t="s">
        <v>48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1935.3180000000002</v>
      </c>
      <c r="M64" s="7" t="s">
        <v>48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1935.3180000000002</v>
      </c>
      <c r="Y64" s="7" t="s">
        <v>48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1935.3180000000002</v>
      </c>
    </row>
    <row r="65" spans="1:35" ht="15.75">
      <c r="A65" s="7" t="s">
        <v>49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1256.7</v>
      </c>
      <c r="M65" s="7" t="s">
        <v>49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1256.7</v>
      </c>
      <c r="Y65" s="7" t="s">
        <v>49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1256.7</v>
      </c>
    </row>
    <row r="66" spans="1:35" ht="15.75">
      <c r="A66" s="7" t="s">
        <v>75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427.278</v>
      </c>
      <c r="M66" s="7" t="s">
        <v>75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427.278</v>
      </c>
      <c r="Y66" s="7" t="s">
        <v>75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76</v>
      </c>
      <c r="B67" s="6"/>
      <c r="C67" s="6"/>
      <c r="D67" s="6"/>
      <c r="E67" s="6"/>
      <c r="F67" s="6"/>
      <c r="G67" s="6"/>
      <c r="H67" s="6"/>
      <c r="I67" s="3"/>
      <c r="J67" s="4"/>
      <c r="K67" s="14">
        <f>K68+K71+K72</f>
        <v>4379</v>
      </c>
      <c r="M67" s="7" t="s">
        <v>76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1480</v>
      </c>
      <c r="Y67" s="7" t="s">
        <v>76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270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>
        <v>605</v>
      </c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90</v>
      </c>
      <c r="B71" s="3"/>
      <c r="C71" s="3"/>
      <c r="D71" s="3"/>
      <c r="E71" s="3"/>
      <c r="F71" s="3"/>
      <c r="G71" s="3"/>
      <c r="H71" s="3"/>
      <c r="I71" s="3"/>
      <c r="J71" s="4"/>
      <c r="K71" s="5">
        <v>270</v>
      </c>
      <c r="M71" s="2" t="s">
        <v>90</v>
      </c>
      <c r="N71" s="3"/>
      <c r="O71" s="3"/>
      <c r="P71" s="3"/>
      <c r="Q71" s="3"/>
      <c r="R71" s="3"/>
      <c r="S71" s="3"/>
      <c r="T71" s="3"/>
      <c r="U71" s="3"/>
      <c r="V71" s="4"/>
      <c r="W71" s="5">
        <f>875+605</f>
        <v>1480</v>
      </c>
      <c r="Y71" s="2" t="s">
        <v>90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270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>
        <f>2628+876</f>
        <v>3504</v>
      </c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91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91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91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13452.374000000002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10553.374000000002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8916.096000000001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5" ht="15">
      <c r="A81" s="2" t="s">
        <v>65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21</v>
      </c>
      <c r="L81" s="16"/>
      <c r="M81" s="2" t="s">
        <v>63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21</v>
      </c>
      <c r="X81" s="17"/>
      <c r="Y81" s="2" t="s">
        <v>67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66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19678.826999999965</v>
      </c>
      <c r="M82" s="2" t="s">
        <v>64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17702.597999999965</v>
      </c>
      <c r="Y82" s="2" t="s">
        <v>68</v>
      </c>
      <c r="Z82" s="3"/>
      <c r="AA82" s="3"/>
      <c r="AB82" s="3"/>
      <c r="AC82" s="3"/>
      <c r="AD82" s="3"/>
      <c r="AE82" s="3"/>
      <c r="AF82" s="3"/>
      <c r="AG82" s="3"/>
      <c r="AH82" s="4"/>
      <c r="AI82" s="21">
        <f>W82+W86-W104</f>
        <v>17888.734999999964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1256.7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1253.3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1253.3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37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37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37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11322.867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11292.233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11292.233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5190.171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5190.171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5190.171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263.907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263.907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263.907</v>
      </c>
    </row>
    <row r="90" spans="1:35" ht="15.75">
      <c r="A90" s="7" t="s">
        <v>48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1935.3180000000002</v>
      </c>
      <c r="M90" s="7" t="s">
        <v>48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1935.3180000000002</v>
      </c>
      <c r="Y90" s="7" t="s">
        <v>48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1935.3180000000002</v>
      </c>
    </row>
    <row r="91" spans="1:35" ht="15.75">
      <c r="A91" s="7" t="s">
        <v>49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1256.7</v>
      </c>
      <c r="M91" s="7" t="s">
        <v>49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1256.7</v>
      </c>
      <c r="Y91" s="7" t="s">
        <v>49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1256.7</v>
      </c>
    </row>
    <row r="92" spans="1:35" ht="15.75">
      <c r="A92" s="7" t="s">
        <v>75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75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75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76</v>
      </c>
      <c r="B93" s="6"/>
      <c r="C93" s="6"/>
      <c r="D93" s="6"/>
      <c r="E93" s="6"/>
      <c r="F93" s="6"/>
      <c r="G93" s="6"/>
      <c r="H93" s="6"/>
      <c r="I93" s="3"/>
      <c r="J93" s="4"/>
      <c r="K93" s="14">
        <f>K94+K97</f>
        <v>4653</v>
      </c>
      <c r="M93" s="7" t="s">
        <v>76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W97+W98</f>
        <v>2460</v>
      </c>
      <c r="Y93" s="7" t="s">
        <v>76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270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>
        <v>4383</v>
      </c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90</v>
      </c>
      <c r="B97" s="3"/>
      <c r="C97" s="3"/>
      <c r="D97" s="3"/>
      <c r="E97" s="3"/>
      <c r="F97" s="3"/>
      <c r="G97" s="3"/>
      <c r="H97" s="3"/>
      <c r="I97" s="3"/>
      <c r="J97" s="4"/>
      <c r="K97" s="5">
        <v>270</v>
      </c>
      <c r="M97" s="2" t="s">
        <v>90</v>
      </c>
      <c r="N97" s="3"/>
      <c r="O97" s="3"/>
      <c r="P97" s="3"/>
      <c r="Q97" s="3"/>
      <c r="R97" s="3"/>
      <c r="S97" s="3"/>
      <c r="T97" s="3"/>
      <c r="U97" s="3"/>
      <c r="V97" s="4"/>
      <c r="W97" s="5">
        <v>270</v>
      </c>
      <c r="Y97" s="2" t="s">
        <v>90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270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>
        <v>2190</v>
      </c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91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91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91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13299.096000000001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11106.096000000001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8916.096000000001</v>
      </c>
    </row>
    <row r="106" ht="12.75">
      <c r="AI106" s="17" t="s">
        <v>21</v>
      </c>
    </row>
    <row r="107" ht="12.75">
      <c r="AI107" s="26">
        <f>AI82+AI86-AI104</f>
        <v>20264.871999999963</v>
      </c>
    </row>
    <row r="108" spans="11:22" ht="15">
      <c r="K108" t="s">
        <v>95</v>
      </c>
      <c r="L108" t="s">
        <v>96</v>
      </c>
      <c r="M108" s="28" t="s">
        <v>97</v>
      </c>
      <c r="N108" t="s">
        <v>28</v>
      </c>
      <c r="O108" t="s">
        <v>26</v>
      </c>
      <c r="P108" t="s">
        <v>24</v>
      </c>
      <c r="Q108" t="s">
        <v>14</v>
      </c>
      <c r="R108" t="s">
        <v>15</v>
      </c>
      <c r="S108" t="s">
        <v>16</v>
      </c>
      <c r="T108" t="s">
        <v>98</v>
      </c>
      <c r="U108" t="s">
        <v>18</v>
      </c>
      <c r="V108" t="s">
        <v>19</v>
      </c>
    </row>
    <row r="109" spans="1:35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AI109" s="17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38995</v>
      </c>
      <c r="L110" s="29">
        <f>W5</f>
        <v>40120.77099999999</v>
      </c>
      <c r="M110" s="29">
        <f>AI5</f>
        <v>42527.54199999999</v>
      </c>
      <c r="N110" s="29">
        <f>K30</f>
        <v>29003.312999999984</v>
      </c>
      <c r="O110" s="29">
        <f>W30</f>
        <v>31410.083999999984</v>
      </c>
      <c r="P110" s="29">
        <f>AI30</f>
        <v>20389.576999999983</v>
      </c>
      <c r="Q110" s="29">
        <f>K56</f>
        <v>18632.069999999978</v>
      </c>
      <c r="R110" s="29">
        <f>W56</f>
        <v>16502.562999999973</v>
      </c>
      <c r="S110" s="29">
        <f>AI56</f>
        <v>17272.055999999968</v>
      </c>
      <c r="T110" s="29">
        <f>K82</f>
        <v>19678.826999999965</v>
      </c>
      <c r="U110" s="29">
        <f>W82</f>
        <v>17702.597999999965</v>
      </c>
      <c r="V110" s="29">
        <f>AI82</f>
        <v>17888.734999999964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30">
        <f aca="true" t="shared" si="0" ref="K111:K132">K6</f>
        <v>1256.7</v>
      </c>
      <c r="L111" s="18">
        <f aca="true" t="shared" si="1" ref="L111:L132">W6</f>
        <v>1256.7</v>
      </c>
      <c r="M111" s="18">
        <f aca="true" t="shared" si="2" ref="M111:M132">AI6</f>
        <v>1256.7</v>
      </c>
      <c r="N111" s="18">
        <f aca="true" t="shared" si="3" ref="N111:N132">K31</f>
        <v>1256.7</v>
      </c>
      <c r="O111" s="18">
        <f aca="true" t="shared" si="4" ref="O111:O132">W31</f>
        <v>1256.7</v>
      </c>
      <c r="P111" s="18">
        <f aca="true" t="shared" si="5" ref="P111:P132">AI31</f>
        <v>1256.7</v>
      </c>
      <c r="Q111" s="18">
        <f aca="true" t="shared" si="6" ref="Q111:Q132">K57</f>
        <v>1256.7</v>
      </c>
      <c r="R111" s="18">
        <f aca="true" t="shared" si="7" ref="R111:R132">W57</f>
        <v>1256.7</v>
      </c>
      <c r="S111" s="18">
        <f aca="true" t="shared" si="8" ref="S111:S132">AI57</f>
        <v>1256.7</v>
      </c>
      <c r="T111" s="18">
        <f aca="true" t="shared" si="9" ref="T111:T132">K83</f>
        <v>1256.7</v>
      </c>
      <c r="U111" s="18">
        <f aca="true" t="shared" si="10" ref="U111:U132">W83</f>
        <v>1253.3</v>
      </c>
      <c r="V111" s="18">
        <f aca="true" t="shared" si="11" ref="V111:V132">AI83</f>
        <v>1253.3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7">
        <f t="shared" si="0"/>
        <v>27</v>
      </c>
      <c r="L112" s="29">
        <f t="shared" si="1"/>
        <v>27</v>
      </c>
      <c r="M112" s="29">
        <f t="shared" si="2"/>
        <v>27</v>
      </c>
      <c r="N112" s="29">
        <f t="shared" si="3"/>
        <v>27</v>
      </c>
      <c r="O112" s="29">
        <f t="shared" si="4"/>
        <v>27</v>
      </c>
      <c r="P112" s="29">
        <f t="shared" si="5"/>
        <v>27</v>
      </c>
      <c r="Q112" s="29">
        <f t="shared" si="6"/>
        <v>27</v>
      </c>
      <c r="R112" s="29">
        <f t="shared" si="7"/>
        <v>27</v>
      </c>
      <c r="S112" s="29">
        <f t="shared" si="8"/>
        <v>27</v>
      </c>
      <c r="T112" s="29">
        <f t="shared" si="9"/>
        <v>27</v>
      </c>
      <c r="U112" s="29">
        <f t="shared" si="10"/>
        <v>27</v>
      </c>
      <c r="V112" s="29">
        <f t="shared" si="11"/>
        <v>27</v>
      </c>
    </row>
    <row r="113" spans="1:22" ht="15">
      <c r="A113" s="2" t="s">
        <v>37</v>
      </c>
      <c r="B113" s="3"/>
      <c r="C113" s="3"/>
      <c r="D113" s="3"/>
      <c r="E113" s="3"/>
      <c r="F113" s="3"/>
      <c r="G113" s="3"/>
      <c r="H113" s="3"/>
      <c r="I113" s="3"/>
      <c r="J113" s="4"/>
      <c r="K113" s="31">
        <f t="shared" si="0"/>
        <v>9.01</v>
      </c>
      <c r="L113" s="32">
        <f t="shared" si="1"/>
        <v>9.01</v>
      </c>
      <c r="M113" s="32">
        <f t="shared" si="2"/>
        <v>9.01</v>
      </c>
      <c r="N113" s="32">
        <f t="shared" si="3"/>
        <v>9.01</v>
      </c>
      <c r="O113" s="32">
        <f t="shared" si="4"/>
        <v>9.01</v>
      </c>
      <c r="P113" s="32">
        <f t="shared" si="5"/>
        <v>9.01</v>
      </c>
      <c r="Q113" s="32">
        <f t="shared" si="6"/>
        <v>9.01</v>
      </c>
      <c r="R113" s="32">
        <f t="shared" si="7"/>
        <v>9.01</v>
      </c>
      <c r="S113" s="32">
        <f t="shared" si="8"/>
        <v>9.01</v>
      </c>
      <c r="T113" s="32">
        <f t="shared" si="9"/>
        <v>9.01</v>
      </c>
      <c r="U113" s="32">
        <f t="shared" si="10"/>
        <v>9.01</v>
      </c>
      <c r="V113" s="32">
        <f t="shared" si="11"/>
        <v>9.01</v>
      </c>
    </row>
    <row r="114" spans="1:22" ht="15">
      <c r="A114" s="2" t="s">
        <v>101</v>
      </c>
      <c r="B114" s="3"/>
      <c r="C114" s="3"/>
      <c r="D114" s="3"/>
      <c r="E114" s="3"/>
      <c r="F114" s="3"/>
      <c r="G114" s="3"/>
      <c r="H114" s="3"/>
      <c r="I114" s="3"/>
      <c r="J114" s="4"/>
      <c r="K114" s="27">
        <f t="shared" si="0"/>
        <v>11322.867</v>
      </c>
      <c r="L114" s="29">
        <f t="shared" si="1"/>
        <v>11322.867</v>
      </c>
      <c r="M114" s="29">
        <f t="shared" si="2"/>
        <v>11322.867</v>
      </c>
      <c r="N114" s="29">
        <f t="shared" si="3"/>
        <v>11322.867</v>
      </c>
      <c r="O114" s="29">
        <f t="shared" si="4"/>
        <v>11322.867</v>
      </c>
      <c r="P114" s="29">
        <f t="shared" si="5"/>
        <v>11322.867</v>
      </c>
      <c r="Q114" s="29">
        <f t="shared" si="6"/>
        <v>11322.867</v>
      </c>
      <c r="R114" s="29">
        <f t="shared" si="7"/>
        <v>11322.867</v>
      </c>
      <c r="S114" s="29">
        <f t="shared" si="8"/>
        <v>11322.867</v>
      </c>
      <c r="T114" s="29">
        <f t="shared" si="9"/>
        <v>11322.867</v>
      </c>
      <c r="U114" s="29">
        <f t="shared" si="10"/>
        <v>11292.233</v>
      </c>
      <c r="V114" s="29">
        <f t="shared" si="11"/>
        <v>11292.233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7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7">
        <f t="shared" si="0"/>
        <v>5190.171</v>
      </c>
      <c r="L116" s="29">
        <f t="shared" si="1"/>
        <v>5190.171</v>
      </c>
      <c r="M116" s="29">
        <f t="shared" si="2"/>
        <v>5190.171</v>
      </c>
      <c r="N116" s="29">
        <f t="shared" si="3"/>
        <v>5190.171</v>
      </c>
      <c r="O116" s="29">
        <f t="shared" si="4"/>
        <v>5190.171</v>
      </c>
      <c r="P116" s="29">
        <f t="shared" si="5"/>
        <v>5190.171</v>
      </c>
      <c r="Q116" s="29">
        <f t="shared" si="6"/>
        <v>5190.171</v>
      </c>
      <c r="R116" s="29">
        <f t="shared" si="7"/>
        <v>5190.171</v>
      </c>
      <c r="S116" s="29">
        <f t="shared" si="8"/>
        <v>5190.171</v>
      </c>
      <c r="T116" s="29">
        <f t="shared" si="9"/>
        <v>5190.171</v>
      </c>
      <c r="U116" s="29">
        <f t="shared" si="10"/>
        <v>5190.171</v>
      </c>
      <c r="V116" s="29">
        <f t="shared" si="11"/>
        <v>5190.171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7">
        <f t="shared" si="0"/>
        <v>263.907</v>
      </c>
      <c r="L117" s="29">
        <f t="shared" si="1"/>
        <v>263.907</v>
      </c>
      <c r="M117" s="29">
        <f t="shared" si="2"/>
        <v>263.907</v>
      </c>
      <c r="N117" s="29">
        <f t="shared" si="3"/>
        <v>263.907</v>
      </c>
      <c r="O117" s="29">
        <f t="shared" si="4"/>
        <v>263.907</v>
      </c>
      <c r="P117" s="29">
        <f t="shared" si="5"/>
        <v>263.907</v>
      </c>
      <c r="Q117" s="29">
        <f t="shared" si="6"/>
        <v>263.907</v>
      </c>
      <c r="R117" s="29">
        <f t="shared" si="7"/>
        <v>263.907</v>
      </c>
      <c r="S117" s="29">
        <f t="shared" si="8"/>
        <v>263.907</v>
      </c>
      <c r="T117" s="29">
        <f t="shared" si="9"/>
        <v>263.907</v>
      </c>
      <c r="U117" s="29">
        <f t="shared" si="10"/>
        <v>263.907</v>
      </c>
      <c r="V117" s="29">
        <f t="shared" si="11"/>
        <v>263.907</v>
      </c>
    </row>
    <row r="118" spans="1:22" ht="15.75">
      <c r="A118" s="7" t="s">
        <v>48</v>
      </c>
      <c r="B118" s="3"/>
      <c r="C118" s="3"/>
      <c r="D118" s="3"/>
      <c r="E118" s="3"/>
      <c r="F118" s="3"/>
      <c r="G118" s="3"/>
      <c r="H118" s="3"/>
      <c r="I118" s="3"/>
      <c r="J118" s="4"/>
      <c r="K118" s="27">
        <f t="shared" si="0"/>
        <v>1935.3180000000002</v>
      </c>
      <c r="L118" s="29">
        <f t="shared" si="1"/>
        <v>1935.3180000000002</v>
      </c>
      <c r="M118" s="29">
        <f t="shared" si="2"/>
        <v>1935.3180000000002</v>
      </c>
      <c r="N118" s="29">
        <f t="shared" si="3"/>
        <v>1935.3180000000002</v>
      </c>
      <c r="O118" s="29">
        <f t="shared" si="4"/>
        <v>1935.3180000000002</v>
      </c>
      <c r="P118" s="29">
        <f t="shared" si="5"/>
        <v>1935.3180000000002</v>
      </c>
      <c r="Q118" s="29">
        <f t="shared" si="6"/>
        <v>1935.3180000000002</v>
      </c>
      <c r="R118" s="29">
        <f t="shared" si="7"/>
        <v>1935.3180000000002</v>
      </c>
      <c r="S118" s="29">
        <f t="shared" si="8"/>
        <v>1935.3180000000002</v>
      </c>
      <c r="T118" s="29">
        <f t="shared" si="9"/>
        <v>1935.3180000000002</v>
      </c>
      <c r="U118" s="29">
        <f t="shared" si="10"/>
        <v>1935.3180000000002</v>
      </c>
      <c r="V118" s="29">
        <f t="shared" si="11"/>
        <v>1935.3180000000002</v>
      </c>
    </row>
    <row r="119" spans="1:22" ht="15.75">
      <c r="A119" s="7" t="s">
        <v>49</v>
      </c>
      <c r="B119" s="3"/>
      <c r="C119" s="3"/>
      <c r="D119" s="3"/>
      <c r="E119" s="3"/>
      <c r="F119" s="3"/>
      <c r="G119" s="3"/>
      <c r="H119" s="3"/>
      <c r="I119" s="3"/>
      <c r="J119" s="4"/>
      <c r="K119" s="27">
        <f t="shared" si="0"/>
        <v>1256.7</v>
      </c>
      <c r="L119" s="29">
        <f t="shared" si="1"/>
        <v>1256.7</v>
      </c>
      <c r="M119" s="29">
        <f t="shared" si="2"/>
        <v>1256.7</v>
      </c>
      <c r="N119" s="29">
        <f t="shared" si="3"/>
        <v>1256.7</v>
      </c>
      <c r="O119" s="29">
        <f t="shared" si="4"/>
        <v>1256.7</v>
      </c>
      <c r="P119" s="29">
        <f t="shared" si="5"/>
        <v>1256.7</v>
      </c>
      <c r="Q119" s="29">
        <f t="shared" si="6"/>
        <v>1256.7</v>
      </c>
      <c r="R119" s="29">
        <f t="shared" si="7"/>
        <v>1256.7</v>
      </c>
      <c r="S119" s="29">
        <f t="shared" si="8"/>
        <v>1256.7</v>
      </c>
      <c r="T119" s="29">
        <f t="shared" si="9"/>
        <v>1256.7</v>
      </c>
      <c r="U119" s="29">
        <f t="shared" si="10"/>
        <v>1256.7</v>
      </c>
      <c r="V119" s="29">
        <f t="shared" si="11"/>
        <v>1256.7</v>
      </c>
    </row>
    <row r="120" spans="1:22" ht="15.75">
      <c r="A120" s="7" t="s">
        <v>75</v>
      </c>
      <c r="B120" s="3"/>
      <c r="C120" s="3"/>
      <c r="D120" s="3"/>
      <c r="E120" s="3"/>
      <c r="F120" s="3"/>
      <c r="G120" s="3"/>
      <c r="H120" s="3"/>
      <c r="I120" s="3"/>
      <c r="J120" s="4"/>
      <c r="K120" s="27">
        <f t="shared" si="0"/>
        <v>0</v>
      </c>
      <c r="L120" s="29">
        <f t="shared" si="1"/>
        <v>0</v>
      </c>
      <c r="M120" s="29">
        <f t="shared" si="2"/>
        <v>0</v>
      </c>
      <c r="N120" s="29">
        <f t="shared" si="3"/>
        <v>0</v>
      </c>
      <c r="O120" s="29">
        <f t="shared" si="4"/>
        <v>427.278</v>
      </c>
      <c r="P120" s="29">
        <f t="shared" si="5"/>
        <v>427.278</v>
      </c>
      <c r="Q120" s="29">
        <f t="shared" si="6"/>
        <v>427.278</v>
      </c>
      <c r="R120" s="29">
        <f t="shared" si="7"/>
        <v>427.278</v>
      </c>
      <c r="S120" s="29">
        <f t="shared" si="8"/>
        <v>0</v>
      </c>
      <c r="T120" s="29">
        <f t="shared" si="9"/>
        <v>0</v>
      </c>
      <c r="U120" s="29">
        <f t="shared" si="10"/>
        <v>0</v>
      </c>
      <c r="V120" s="29">
        <f t="shared" si="11"/>
        <v>0</v>
      </c>
    </row>
    <row r="121" spans="1:22" ht="15.75">
      <c r="A121" s="7" t="s">
        <v>76</v>
      </c>
      <c r="B121" s="6"/>
      <c r="C121" s="6"/>
      <c r="D121" s="6"/>
      <c r="E121" s="6"/>
      <c r="F121" s="6"/>
      <c r="G121" s="6"/>
      <c r="H121" s="6"/>
      <c r="I121" s="3"/>
      <c r="J121" s="4"/>
      <c r="K121" s="27">
        <f t="shared" si="0"/>
        <v>1551</v>
      </c>
      <c r="L121" s="29">
        <f t="shared" si="1"/>
        <v>270</v>
      </c>
      <c r="M121" s="29">
        <f t="shared" si="2"/>
        <v>16201</v>
      </c>
      <c r="N121" s="29">
        <f t="shared" si="3"/>
        <v>270</v>
      </c>
      <c r="O121" s="29">
        <f t="shared" si="4"/>
        <v>13270</v>
      </c>
      <c r="P121" s="29">
        <f t="shared" si="5"/>
        <v>4007</v>
      </c>
      <c r="Q121" s="29">
        <f t="shared" si="6"/>
        <v>4379</v>
      </c>
      <c r="R121" s="29">
        <f t="shared" si="7"/>
        <v>1480</v>
      </c>
      <c r="S121" s="29">
        <f t="shared" si="8"/>
        <v>270</v>
      </c>
      <c r="T121" s="29">
        <f t="shared" si="9"/>
        <v>4653</v>
      </c>
      <c r="U121" s="29">
        <f t="shared" si="10"/>
        <v>2460</v>
      </c>
      <c r="V121" s="29">
        <f t="shared" si="11"/>
        <v>270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7">
        <f t="shared" si="0"/>
        <v>0</v>
      </c>
      <c r="L122" s="29">
        <f t="shared" si="1"/>
        <v>0</v>
      </c>
      <c r="M122" s="29">
        <f t="shared" si="2"/>
        <v>0</v>
      </c>
      <c r="N122" s="29">
        <f t="shared" si="3"/>
        <v>0</v>
      </c>
      <c r="O122" s="29">
        <f t="shared" si="4"/>
        <v>0</v>
      </c>
      <c r="P122" s="29">
        <f t="shared" si="5"/>
        <v>3737</v>
      </c>
      <c r="Q122" s="29">
        <f t="shared" si="6"/>
        <v>605</v>
      </c>
      <c r="R122" s="29">
        <f t="shared" si="7"/>
        <v>0</v>
      </c>
      <c r="S122" s="29">
        <f t="shared" si="8"/>
        <v>0</v>
      </c>
      <c r="T122" s="29">
        <f t="shared" si="9"/>
        <v>4383</v>
      </c>
      <c r="U122" s="29">
        <f t="shared" si="10"/>
        <v>0</v>
      </c>
      <c r="V122" s="29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7">
        <f t="shared" si="0"/>
        <v>0</v>
      </c>
      <c r="L123" s="29">
        <f t="shared" si="1"/>
        <v>0</v>
      </c>
      <c r="M123" s="29">
        <f t="shared" si="2"/>
        <v>0</v>
      </c>
      <c r="N123" s="29">
        <f t="shared" si="3"/>
        <v>0</v>
      </c>
      <c r="O123" s="29">
        <f t="shared" si="4"/>
        <v>0</v>
      </c>
      <c r="P123" s="29">
        <f t="shared" si="5"/>
        <v>0</v>
      </c>
      <c r="Q123" s="29">
        <f t="shared" si="6"/>
        <v>0</v>
      </c>
      <c r="R123" s="29">
        <f t="shared" si="7"/>
        <v>0</v>
      </c>
      <c r="S123" s="29">
        <f t="shared" si="8"/>
        <v>0</v>
      </c>
      <c r="T123" s="29">
        <f t="shared" si="9"/>
        <v>0</v>
      </c>
      <c r="U123" s="29">
        <f t="shared" si="10"/>
        <v>0</v>
      </c>
      <c r="V123" s="29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7">
        <f t="shared" si="0"/>
        <v>0</v>
      </c>
      <c r="L124" s="29">
        <f t="shared" si="1"/>
        <v>0</v>
      </c>
      <c r="M124" s="29">
        <f t="shared" si="2"/>
        <v>0</v>
      </c>
      <c r="N124" s="29">
        <f t="shared" si="3"/>
        <v>0</v>
      </c>
      <c r="O124" s="29">
        <f t="shared" si="4"/>
        <v>0</v>
      </c>
      <c r="P124" s="29">
        <f t="shared" si="5"/>
        <v>0</v>
      </c>
      <c r="Q124" s="29">
        <f t="shared" si="6"/>
        <v>0</v>
      </c>
      <c r="R124" s="29">
        <f t="shared" si="7"/>
        <v>0</v>
      </c>
      <c r="S124" s="29">
        <f t="shared" si="8"/>
        <v>0</v>
      </c>
      <c r="T124" s="29">
        <f t="shared" si="9"/>
        <v>0</v>
      </c>
      <c r="U124" s="29">
        <f t="shared" si="10"/>
        <v>0</v>
      </c>
      <c r="V124" s="29">
        <f t="shared" si="11"/>
        <v>0</v>
      </c>
    </row>
    <row r="125" spans="1:22" ht="15">
      <c r="A125" s="2" t="s">
        <v>90</v>
      </c>
      <c r="B125" s="3"/>
      <c r="C125" s="3"/>
      <c r="D125" s="3"/>
      <c r="E125" s="3"/>
      <c r="F125" s="3"/>
      <c r="G125" s="3"/>
      <c r="H125" s="3"/>
      <c r="I125" s="3"/>
      <c r="J125" s="4"/>
      <c r="K125" s="27">
        <f t="shared" si="0"/>
        <v>1001</v>
      </c>
      <c r="L125" s="29">
        <f t="shared" si="1"/>
        <v>270</v>
      </c>
      <c r="M125" s="29">
        <f t="shared" si="2"/>
        <v>270</v>
      </c>
      <c r="N125" s="29">
        <f t="shared" si="3"/>
        <v>270</v>
      </c>
      <c r="O125" s="29">
        <f t="shared" si="4"/>
        <v>270</v>
      </c>
      <c r="P125" s="29">
        <f t="shared" si="5"/>
        <v>270</v>
      </c>
      <c r="Q125" s="29">
        <f t="shared" si="6"/>
        <v>270</v>
      </c>
      <c r="R125" s="29">
        <f t="shared" si="7"/>
        <v>1480</v>
      </c>
      <c r="S125" s="29">
        <f t="shared" si="8"/>
        <v>270</v>
      </c>
      <c r="T125" s="29">
        <f t="shared" si="9"/>
        <v>270</v>
      </c>
      <c r="U125" s="29">
        <f t="shared" si="10"/>
        <v>270</v>
      </c>
      <c r="V125" s="29">
        <f t="shared" si="11"/>
        <v>270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7">
        <f t="shared" si="0"/>
        <v>0</v>
      </c>
      <c r="L126" s="29">
        <f t="shared" si="1"/>
        <v>0</v>
      </c>
      <c r="M126" s="29">
        <f t="shared" si="2"/>
        <v>3066</v>
      </c>
      <c r="N126" s="29">
        <f t="shared" si="3"/>
        <v>0</v>
      </c>
      <c r="O126" s="29">
        <f t="shared" si="4"/>
        <v>0</v>
      </c>
      <c r="P126" s="29">
        <f t="shared" si="5"/>
        <v>0</v>
      </c>
      <c r="Q126" s="29">
        <f t="shared" si="6"/>
        <v>3504</v>
      </c>
      <c r="R126" s="29">
        <f t="shared" si="7"/>
        <v>0</v>
      </c>
      <c r="S126" s="29">
        <f t="shared" si="8"/>
        <v>0</v>
      </c>
      <c r="T126" s="29">
        <f t="shared" si="9"/>
        <v>0</v>
      </c>
      <c r="U126" s="29">
        <f t="shared" si="10"/>
        <v>2190</v>
      </c>
      <c r="V126" s="29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7">
        <f t="shared" si="0"/>
        <v>0</v>
      </c>
      <c r="L127" s="29">
        <f t="shared" si="1"/>
        <v>0</v>
      </c>
      <c r="M127" s="29">
        <f t="shared" si="2"/>
        <v>0</v>
      </c>
      <c r="N127" s="29">
        <f t="shared" si="3"/>
        <v>0</v>
      </c>
      <c r="O127" s="29">
        <f t="shared" si="4"/>
        <v>0</v>
      </c>
      <c r="P127" s="29">
        <f t="shared" si="5"/>
        <v>0</v>
      </c>
      <c r="Q127" s="29">
        <f t="shared" si="6"/>
        <v>0</v>
      </c>
      <c r="R127" s="29">
        <f t="shared" si="7"/>
        <v>0</v>
      </c>
      <c r="S127" s="29">
        <f t="shared" si="8"/>
        <v>0</v>
      </c>
      <c r="T127" s="29">
        <f t="shared" si="9"/>
        <v>0</v>
      </c>
      <c r="U127" s="29">
        <f t="shared" si="10"/>
        <v>0</v>
      </c>
      <c r="V127" s="29">
        <f t="shared" si="11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27">
        <f t="shared" si="0"/>
        <v>550</v>
      </c>
      <c r="L128" s="29">
        <f t="shared" si="1"/>
        <v>0</v>
      </c>
      <c r="M128" s="29">
        <f t="shared" si="2"/>
        <v>0</v>
      </c>
      <c r="N128" s="29">
        <f t="shared" si="3"/>
        <v>0</v>
      </c>
      <c r="O128" s="29">
        <f t="shared" si="4"/>
        <v>0</v>
      </c>
      <c r="P128" s="29">
        <f t="shared" si="5"/>
        <v>0</v>
      </c>
      <c r="Q128" s="29">
        <f t="shared" si="6"/>
        <v>0</v>
      </c>
      <c r="R128" s="29">
        <f t="shared" si="7"/>
        <v>0</v>
      </c>
      <c r="S128" s="29">
        <f t="shared" si="8"/>
        <v>0</v>
      </c>
      <c r="T128" s="29">
        <f t="shared" si="9"/>
        <v>0</v>
      </c>
      <c r="U128" s="29">
        <f t="shared" si="10"/>
        <v>0</v>
      </c>
      <c r="V128" s="29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7">
        <f t="shared" si="0"/>
        <v>0</v>
      </c>
      <c r="L129" s="29">
        <f t="shared" si="1"/>
        <v>0</v>
      </c>
      <c r="M129" s="29">
        <f t="shared" si="2"/>
        <v>0</v>
      </c>
      <c r="N129" s="29">
        <f t="shared" si="3"/>
        <v>0</v>
      </c>
      <c r="O129" s="29">
        <f t="shared" si="4"/>
        <v>13000</v>
      </c>
      <c r="P129" s="29">
        <f t="shared" si="5"/>
        <v>0</v>
      </c>
      <c r="Q129" s="29">
        <f t="shared" si="6"/>
        <v>0</v>
      </c>
      <c r="R129" s="29">
        <f t="shared" si="7"/>
        <v>0</v>
      </c>
      <c r="S129" s="29">
        <f t="shared" si="8"/>
        <v>0</v>
      </c>
      <c r="T129" s="29">
        <f t="shared" si="9"/>
        <v>0</v>
      </c>
      <c r="U129" s="29">
        <f t="shared" si="10"/>
        <v>0</v>
      </c>
      <c r="V129" s="29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7">
        <f t="shared" si="0"/>
        <v>0</v>
      </c>
      <c r="L130" s="29">
        <f t="shared" si="1"/>
        <v>0</v>
      </c>
      <c r="M130" s="29">
        <f t="shared" si="2"/>
        <v>0</v>
      </c>
      <c r="N130" s="29">
        <f t="shared" si="3"/>
        <v>0</v>
      </c>
      <c r="O130" s="29">
        <f t="shared" si="4"/>
        <v>0</v>
      </c>
      <c r="P130" s="29">
        <f t="shared" si="5"/>
        <v>0</v>
      </c>
      <c r="Q130" s="29">
        <f t="shared" si="6"/>
        <v>0</v>
      </c>
      <c r="R130" s="29">
        <f t="shared" si="7"/>
        <v>0</v>
      </c>
      <c r="S130" s="29">
        <f t="shared" si="8"/>
        <v>0</v>
      </c>
      <c r="T130" s="29">
        <f t="shared" si="9"/>
        <v>0</v>
      </c>
      <c r="U130" s="29">
        <f t="shared" si="10"/>
        <v>0</v>
      </c>
      <c r="V130" s="29">
        <f t="shared" si="11"/>
        <v>0</v>
      </c>
    </row>
    <row r="131" spans="1:22" ht="15">
      <c r="A131" s="2" t="s">
        <v>91</v>
      </c>
      <c r="B131" s="3"/>
      <c r="C131" s="3"/>
      <c r="D131" s="3"/>
      <c r="E131" s="3"/>
      <c r="F131" s="3"/>
      <c r="G131" s="3"/>
      <c r="H131" s="3"/>
      <c r="I131" s="3"/>
      <c r="J131" s="4"/>
      <c r="K131" s="27">
        <f t="shared" si="0"/>
        <v>0</v>
      </c>
      <c r="L131" s="29">
        <f t="shared" si="1"/>
        <v>0</v>
      </c>
      <c r="M131" s="29">
        <f t="shared" si="2"/>
        <v>12865</v>
      </c>
      <c r="N131" s="29">
        <f t="shared" si="3"/>
        <v>0</v>
      </c>
      <c r="O131" s="29">
        <f t="shared" si="4"/>
        <v>0</v>
      </c>
      <c r="P131" s="29">
        <f t="shared" si="5"/>
        <v>0</v>
      </c>
      <c r="Q131" s="29">
        <f t="shared" si="6"/>
        <v>0</v>
      </c>
      <c r="R131" s="29">
        <f t="shared" si="7"/>
        <v>0</v>
      </c>
      <c r="S131" s="29">
        <f t="shared" si="8"/>
        <v>0</v>
      </c>
      <c r="T131" s="29">
        <f t="shared" si="9"/>
        <v>0</v>
      </c>
      <c r="U131" s="29">
        <f t="shared" si="10"/>
        <v>0</v>
      </c>
      <c r="V131" s="29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7">
        <f t="shared" si="0"/>
        <v>10197.096000000001</v>
      </c>
      <c r="L132" s="29">
        <f t="shared" si="1"/>
        <v>8916.096000000001</v>
      </c>
      <c r="M132" s="29">
        <f t="shared" si="2"/>
        <v>24847.096</v>
      </c>
      <c r="N132" s="29">
        <f t="shared" si="3"/>
        <v>8916.096000000001</v>
      </c>
      <c r="O132" s="29">
        <f t="shared" si="4"/>
        <v>22343.374000000003</v>
      </c>
      <c r="P132" s="29">
        <f t="shared" si="5"/>
        <v>13080.374000000002</v>
      </c>
      <c r="Q132" s="29">
        <f t="shared" si="6"/>
        <v>13452.374000000002</v>
      </c>
      <c r="R132" s="29">
        <f t="shared" si="7"/>
        <v>10553.374000000002</v>
      </c>
      <c r="S132" s="29">
        <f t="shared" si="8"/>
        <v>8916.096000000001</v>
      </c>
      <c r="T132" s="29">
        <f t="shared" si="9"/>
        <v>13299.096000000001</v>
      </c>
      <c r="U132" s="29">
        <f t="shared" si="10"/>
        <v>11106.096000000001</v>
      </c>
      <c r="V132" s="29">
        <f t="shared" si="11"/>
        <v>8916.096000000001</v>
      </c>
    </row>
    <row r="133" spans="11:22" ht="12.75">
      <c r="K133" s="33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8:22" ht="12.75">
      <c r="R134" t="s">
        <v>103</v>
      </c>
      <c r="U134" s="16"/>
      <c r="V134" s="26">
        <f>V110+V114-V132</f>
        <v>20264.871999999963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2013-01-20T19:43:40Z</cp:lastPrinted>
  <dcterms:created xsi:type="dcterms:W3CDTF">2012-04-11T04:13:08Z</dcterms:created>
  <dcterms:modified xsi:type="dcterms:W3CDTF">2018-01-22T06:56:21Z</dcterms:modified>
  <cp:category/>
  <cp:version/>
  <cp:contentType/>
  <cp:contentStatus/>
</cp:coreProperties>
</file>