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<sst xmlns="http://schemas.openxmlformats.org/spreadsheetml/2006/main" count="405" uniqueCount="104">
  <si>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</si>
  <si>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</si>
  <si>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</si>
  <si>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</si>
  <si>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</si>
  <si>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</si>
  <si>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</si>
  <si>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</si>
  <si>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</si>
  <si>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</si>
  <si>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</si>
  <si>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</si>
  <si>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</si>
  <si>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</si>
  <si>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</si>
  <si>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</si>
  <si>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</si>
  <si>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</si>
  <si>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</si>
  <si>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</si>
  <si>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</si>
  <si>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</si>
  <si>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</si>
  <si>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</si>
  <si>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</si>
  <si>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март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</si>
  <si>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</si>
  <si>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</si>
  <si>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</si>
  <si>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</si>
  <si>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</si>
  <si>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</si>
  <si>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</si>
  <si>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</si>
  <si>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</si>
  <si>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 xml:space="preserve">6.начислено за декабрь  </t>
  </si>
  <si>
    <t xml:space="preserve">коммунальным услугам жилого дома № 13 ул. Лавренева за 1 квартал  </t>
  </si>
  <si>
    <t xml:space="preserve">5.начислено за 1 квартал  </t>
  </si>
  <si>
    <t xml:space="preserve">коммунальным услугам жилого дома № 13 ул. Лавренева за 2 квартал  </t>
  </si>
  <si>
    <t xml:space="preserve">5.начислено за 2 квартал  </t>
  </si>
  <si>
    <t xml:space="preserve">коммунальным услугам жилого дома № 13 ул. Лавренева за 3 квартал  </t>
  </si>
  <si>
    <t xml:space="preserve">5.начислено за 3 квартал  </t>
  </si>
  <si>
    <t xml:space="preserve">коммунальным услугам жилого дома № 13 ул. Лавренева за 4 квартал  </t>
  </si>
  <si>
    <t xml:space="preserve">5.начислено за 4 квартал  </t>
  </si>
  <si>
    <t xml:space="preserve">коммунальным услугам жилого дома № 13 ул. Лавренева  за январь  </t>
  </si>
  <si>
    <t xml:space="preserve">5. Тариф  </t>
  </si>
  <si>
    <t xml:space="preserve">коммунальным услугам жилого дома № 13 ул. Лавренева за февраль  </t>
  </si>
  <si>
    <t xml:space="preserve">5. Тариф </t>
  </si>
  <si>
    <t xml:space="preserve">коммунальным услугам жилого дома № 13 ул. Лавренева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</si>
  <si>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</si>
  <si>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</si>
  <si>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</si>
  <si>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</si>
  <si>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</si>
  <si>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</si>
  <si>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</si>
  <si>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</si>
  <si>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</si>
  <si>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</si>
  <si>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</si>
  <si>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</si>
  <si>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</si>
  <si>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</si>
  <si>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</si>
  <si>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</si>
  <si>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</si>
  <si>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</si>
  <si>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</si>
  <si>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</si>
  <si>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</si>
  <si>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</si>
  <si>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</si>
  <si>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</si>
  <si>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</si>
  <si>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</si>
  <si>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</si>
  <si>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</si>
  <si>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</si>
  <si>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</si>
  <si>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</si>
  <si>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</si>
  <si>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</si>
  <si>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</si>
  <si>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</si>
  <si>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</si>
  <si>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</si>
  <si>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</si>
  <si>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</si>
  <si>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</si>
  <si>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</si>
  <si>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</si>
  <si>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к. Прочие работы  (сосульки)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</si>
  <si>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</si>
  <si>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(кровля)</t>
  </si>
  <si>
    <t>е. Текущий ремонт подъездов  + (подпорка под козырек)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</si>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</sst>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3">
          <cell r="C353">
            <v>1157.6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65" sqref="K6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3">
        <v>81897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1157.6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31289.927999999996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92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14342.664</v>
      </c>
    </row>
    <row r="11" spans="1:11" ht="15.75">
      <c r="A11" s="8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729.2879999999999</v>
      </c>
    </row>
    <row r="12" spans="1:11" ht="15.75">
      <c r="A12" s="8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5348.112</v>
      </c>
    </row>
    <row r="13" spans="1:11" ht="15.75">
      <c r="A13" s="8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3472.7999999999997</v>
      </c>
    </row>
    <row r="14" spans="1:11" ht="15.75">
      <c r="A14" s="8" t="s">
        <v>51</v>
      </c>
      <c r="B14" s="7"/>
      <c r="C14" s="7"/>
      <c r="D14" s="7"/>
      <c r="E14" s="7"/>
      <c r="F14" s="7"/>
      <c r="G14" s="7"/>
      <c r="H14" s="7"/>
      <c r="I14" s="3"/>
      <c r="J14" s="4"/>
      <c r="K14" s="16">
        <f>Лист2!AI16+Лист2!W16+Лист2!K16</f>
        <v>1689.7759999999998</v>
      </c>
    </row>
    <row r="15" spans="1:11" ht="15">
      <c r="A15" s="9" t="s">
        <v>11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25582.64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78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79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87604.288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'[1]Лист1'!$C$353</f>
        <v>1157.6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v>27</v>
      </c>
    </row>
    <row r="25" spans="1:11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6">
        <f>K8</f>
        <v>31289.927999999996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92</v>
      </c>
      <c r="B27" s="3"/>
      <c r="C27" s="3"/>
      <c r="D27" s="3"/>
      <c r="E27" s="3"/>
      <c r="F27" s="3"/>
      <c r="G27" s="3"/>
      <c r="H27" s="3"/>
      <c r="I27" s="3"/>
      <c r="J27" s="4"/>
      <c r="K27" s="16">
        <f>K10</f>
        <v>14342.664</v>
      </c>
    </row>
    <row r="28" spans="1:11" ht="15.75">
      <c r="A28" s="8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6">
        <f>K11</f>
        <v>729.2879999999999</v>
      </c>
    </row>
    <row r="29" spans="1:11" ht="15.75">
      <c r="A29" s="8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6">
        <f>K12</f>
        <v>5348.112</v>
      </c>
    </row>
    <row r="30" spans="1:11" ht="15.75">
      <c r="A30" s="8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6">
        <f>K13</f>
        <v>3472.7999999999997</v>
      </c>
    </row>
    <row r="31" spans="1:11" ht="15.75">
      <c r="A31" s="8" t="s">
        <v>51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Лист2!K41+Лист2!W40+Лист2!W41+Лист2!AI40+Лист2!AI41</f>
        <v>1597.1680000000001</v>
      </c>
    </row>
    <row r="32" spans="1:11" ht="15">
      <c r="A32" s="9" t="s">
        <v>11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25490.032000000003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80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2" ht="15">
      <c r="A38" s="2" t="s">
        <v>81</v>
      </c>
      <c r="B38" s="3"/>
      <c r="C38" s="3"/>
      <c r="D38" s="3"/>
      <c r="E38" s="3"/>
      <c r="F38" s="3"/>
      <c r="G38" s="3"/>
      <c r="H38" s="3"/>
      <c r="I38" s="3"/>
      <c r="J38" s="4"/>
      <c r="K38" s="16">
        <f>K22+K25-K32</f>
        <v>93404.184</v>
      </c>
      <c r="L38" s="21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1157.6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27</v>
      </c>
    </row>
    <row r="41" spans="1:11" ht="15">
      <c r="A41" s="2" t="s">
        <v>41</v>
      </c>
      <c r="B41" s="3"/>
      <c r="C41" s="3"/>
      <c r="D41" s="3"/>
      <c r="E41" s="3"/>
      <c r="F41" s="3"/>
      <c r="G41" s="3"/>
      <c r="H41" s="3"/>
      <c r="I41" s="3"/>
      <c r="J41" s="4"/>
      <c r="K41" s="16">
        <f>K25</f>
        <v>31289.927999999996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92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14342.664</v>
      </c>
    </row>
    <row r="44" spans="1:11" ht="15.75">
      <c r="A44" s="8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729.2879999999999</v>
      </c>
    </row>
    <row r="45" spans="1:11" ht="15.75">
      <c r="A45" s="8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5348.112</v>
      </c>
    </row>
    <row r="46" spans="1:11" ht="15.75">
      <c r="A46" s="8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3472.7999999999997</v>
      </c>
    </row>
    <row r="47" spans="1:11" ht="15.75">
      <c r="A47" s="8" t="s">
        <v>51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Лист2!AI67+Лист2!W67+Лист2!W66+Лист2!K67+Лист2!K66</f>
        <v>90798.168</v>
      </c>
    </row>
    <row r="48" spans="1:11" ht="15">
      <c r="A48" s="9" t="s">
        <v>11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114691.032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42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82</v>
      </c>
      <c r="B53" s="3"/>
      <c r="C53" s="3"/>
      <c r="D53" s="3"/>
      <c r="E53" s="3"/>
      <c r="F53" s="3"/>
      <c r="G53" s="3"/>
      <c r="H53" s="3"/>
      <c r="I53" s="3"/>
      <c r="J53" s="4"/>
      <c r="K53" s="16"/>
      <c r="L53" s="21"/>
    </row>
    <row r="54" spans="1:12" ht="15">
      <c r="A54" s="2" t="s">
        <v>83</v>
      </c>
      <c r="B54" s="3"/>
      <c r="C54" s="3"/>
      <c r="D54" s="3"/>
      <c r="E54" s="3"/>
      <c r="F54" s="3"/>
      <c r="G54" s="3"/>
      <c r="H54" s="3"/>
      <c r="I54" s="3"/>
      <c r="J54" s="4"/>
      <c r="K54" s="16">
        <f>K38+K41-K48</f>
        <v>10003.079999999987</v>
      </c>
      <c r="L54" s="17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1157.6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27</v>
      </c>
    </row>
    <row r="57" spans="1:11" ht="15">
      <c r="A57" s="2" t="s">
        <v>43</v>
      </c>
      <c r="B57" s="3"/>
      <c r="C57" s="3"/>
      <c r="D57" s="3"/>
      <c r="E57" s="3"/>
      <c r="F57" s="3"/>
      <c r="G57" s="3"/>
      <c r="H57" s="3"/>
      <c r="I57" s="3"/>
      <c r="J57" s="4"/>
      <c r="K57" s="16">
        <f>Лист2!AI86*3</f>
        <v>31289.927999999996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92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14342.664</v>
      </c>
    </row>
    <row r="60" spans="1:11" ht="15.75">
      <c r="A60" s="8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729.2879999999999</v>
      </c>
    </row>
    <row r="61" spans="1:11" ht="15.75">
      <c r="A61" s="8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5348.112</v>
      </c>
    </row>
    <row r="62" spans="1:11" ht="15.75">
      <c r="A62" s="8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3472.7999999999997</v>
      </c>
    </row>
    <row r="63" spans="1:11" ht="15.75">
      <c r="A63" s="8" t="s">
        <v>51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Лист2!AI93+Лист2!W93+Лист2!K93</f>
        <v>8503</v>
      </c>
    </row>
    <row r="64" spans="1:11" ht="15">
      <c r="A64" s="9" t="s">
        <v>11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32395.864</v>
      </c>
    </row>
    <row r="66" spans="1:11" ht="15">
      <c r="A66" s="2" t="s">
        <v>84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81897</v>
      </c>
    </row>
    <row r="67" spans="1:11" ht="15">
      <c r="A67" s="22" t="s">
        <v>85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K57+K41+K25+K8</f>
        <v>125159.71199999998</v>
      </c>
    </row>
    <row r="68" spans="1:11" ht="15">
      <c r="A68" s="23" t="s">
        <v>86</v>
      </c>
      <c r="B68" s="24"/>
      <c r="C68" s="24"/>
      <c r="D68" s="24"/>
      <c r="E68" s="24"/>
      <c r="F68" s="24"/>
      <c r="G68" s="24"/>
      <c r="H68" s="24"/>
      <c r="I68" s="24"/>
      <c r="J68" s="11"/>
      <c r="K68" s="16">
        <f>K64+K48+K32+K15</f>
        <v>198159.56800000003</v>
      </c>
    </row>
    <row r="69" spans="1:11" ht="15">
      <c r="A69" s="2" t="s">
        <v>87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20</v>
      </c>
    </row>
    <row r="70" spans="1:11" ht="15">
      <c r="A70" s="2" t="s">
        <v>88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8897.143999999971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A107">
      <selection activeCell="A108" sqref="A108:V134"/>
    </sheetView>
  </sheetViews>
  <sheetFormatPr defaultColWidth="9.00390625" defaultRowHeight="12.75"/>
  <cols>
    <col min="10" max="10" width="18.125" style="0" customWidth="1"/>
    <col min="22" max="22" width="10.125" style="0" customWidth="1"/>
    <col min="34" max="34" width="18.37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72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3">
        <v>81897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3">
        <f>K5+K9-K27</f>
        <v>84092.688</v>
      </c>
      <c r="X5" s="17"/>
      <c r="Y5" s="2" t="s">
        <v>73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W5+W9-W27</f>
        <v>85408.59999999999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1157.6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1157.6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1157.6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5">
        <v>9.01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9.01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9.01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10429.975999999999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10429.975999999999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10429.975999999999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92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4780.888</v>
      </c>
      <c r="M11" s="8" t="s">
        <v>92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4780.888</v>
      </c>
      <c r="Y11" s="8" t="s">
        <v>92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4780.888</v>
      </c>
    </row>
    <row r="12" spans="1:35" ht="15.75">
      <c r="A12" s="8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243.09599999999998</v>
      </c>
      <c r="M12" s="8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243.09599999999998</v>
      </c>
      <c r="Y12" s="8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243.09599999999998</v>
      </c>
    </row>
    <row r="13" spans="1:35" ht="15.75">
      <c r="A13" s="8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</f>
        <v>1782.704</v>
      </c>
      <c r="M13" s="8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1782.704</v>
      </c>
      <c r="Y13" s="8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1782.704</v>
      </c>
    </row>
    <row r="14" spans="1:35" ht="15.75">
      <c r="A14" s="8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</f>
        <v>1157.6</v>
      </c>
      <c r="M14" s="8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6">
        <f>K14</f>
        <v>1157.6</v>
      </c>
      <c r="Y14" s="8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1157.6</v>
      </c>
    </row>
    <row r="15" spans="1:35" ht="15.75">
      <c r="A15" s="8" t="s">
        <v>74</v>
      </c>
      <c r="B15" s="3"/>
      <c r="C15" s="3"/>
      <c r="D15" s="3"/>
      <c r="E15" s="3"/>
      <c r="F15" s="3"/>
      <c r="G15" s="3"/>
      <c r="H15" s="3"/>
      <c r="I15" s="3"/>
      <c r="J15" s="4"/>
      <c r="K15" s="15">
        <v>0</v>
      </c>
      <c r="M15" s="8" t="s">
        <v>74</v>
      </c>
      <c r="N15" s="3"/>
      <c r="O15" s="3"/>
      <c r="P15" s="3"/>
      <c r="Q15" s="3"/>
      <c r="R15" s="3"/>
      <c r="S15" s="3"/>
      <c r="T15" s="3"/>
      <c r="U15" s="3"/>
      <c r="V15" s="4"/>
      <c r="W15" s="15">
        <v>0</v>
      </c>
      <c r="Y15" s="8" t="s">
        <v>74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W15</f>
        <v>0</v>
      </c>
    </row>
    <row r="16" spans="1:35" ht="15.75">
      <c r="A16" s="8" t="s">
        <v>75</v>
      </c>
      <c r="B16" s="7"/>
      <c r="C16" s="7"/>
      <c r="D16" s="7"/>
      <c r="E16" s="7"/>
      <c r="F16" s="7"/>
      <c r="G16" s="7"/>
      <c r="H16" s="7"/>
      <c r="I16" s="3"/>
      <c r="J16" s="4"/>
      <c r="K16" s="15">
        <f>K20</f>
        <v>270</v>
      </c>
      <c r="M16" s="8" t="s">
        <v>75</v>
      </c>
      <c r="N16" s="7"/>
      <c r="O16" s="7"/>
      <c r="P16" s="7"/>
      <c r="Q16" s="7"/>
      <c r="R16" s="7"/>
      <c r="S16" s="7"/>
      <c r="T16" s="7"/>
      <c r="U16" s="3"/>
      <c r="V16" s="4"/>
      <c r="W16" s="16">
        <f>W20+W26</f>
        <v>1149.7759999999998</v>
      </c>
      <c r="Y16" s="8" t="s">
        <v>75</v>
      </c>
      <c r="Z16" s="7"/>
      <c r="AA16" s="7"/>
      <c r="AB16" s="7"/>
      <c r="AC16" s="7"/>
      <c r="AD16" s="7"/>
      <c r="AE16" s="7"/>
      <c r="AF16" s="7"/>
      <c r="AG16" s="3"/>
      <c r="AH16" s="4"/>
      <c r="AI16" s="15">
        <f>AI20</f>
        <v>270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89</v>
      </c>
      <c r="B20" s="3"/>
      <c r="C20" s="3"/>
      <c r="D20" s="3"/>
      <c r="E20" s="3"/>
      <c r="F20" s="3"/>
      <c r="G20" s="3"/>
      <c r="H20" s="3"/>
      <c r="I20" s="3"/>
      <c r="J20" s="4"/>
      <c r="K20" s="5">
        <v>270</v>
      </c>
      <c r="M20" s="2" t="s">
        <v>89</v>
      </c>
      <c r="N20" s="3"/>
      <c r="O20" s="3"/>
      <c r="P20" s="3"/>
      <c r="Q20" s="3"/>
      <c r="R20" s="3"/>
      <c r="S20" s="3"/>
      <c r="T20" s="3"/>
      <c r="U20" s="3"/>
      <c r="V20" s="4"/>
      <c r="W20" s="5">
        <f>K20</f>
        <v>270</v>
      </c>
      <c r="Y20" s="2" t="s">
        <v>89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f>W20</f>
        <v>270</v>
      </c>
    </row>
    <row r="21" spans="1:35" ht="15">
      <c r="A21" s="9" t="s">
        <v>6</v>
      </c>
      <c r="B21" s="10"/>
      <c r="C21" s="10"/>
      <c r="D21" s="10"/>
      <c r="E21" s="10"/>
      <c r="F21" s="10"/>
      <c r="G21" s="10"/>
      <c r="H21" s="10"/>
      <c r="I21" s="10"/>
      <c r="J21" s="11"/>
      <c r="K21" s="5"/>
      <c r="M21" s="9" t="s">
        <v>6</v>
      </c>
      <c r="N21" s="10"/>
      <c r="O21" s="10"/>
      <c r="P21" s="10"/>
      <c r="Q21" s="10"/>
      <c r="R21" s="10"/>
      <c r="S21" s="10"/>
      <c r="T21" s="10"/>
      <c r="U21" s="10"/>
      <c r="V21" s="11"/>
      <c r="W21" s="5"/>
      <c r="Y21" s="9" t="s">
        <v>6</v>
      </c>
      <c r="Z21" s="10"/>
      <c r="AA21" s="10"/>
      <c r="AB21" s="10"/>
      <c r="AC21" s="10"/>
      <c r="AD21" s="10"/>
      <c r="AE21" s="10"/>
      <c r="AF21" s="10"/>
      <c r="AG21" s="10"/>
      <c r="AH21" s="11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9" t="s">
        <v>9</v>
      </c>
      <c r="B24" s="10"/>
      <c r="C24" s="10"/>
      <c r="D24" s="10"/>
      <c r="E24" s="10"/>
      <c r="F24" s="10"/>
      <c r="G24" s="10"/>
      <c r="H24" s="10"/>
      <c r="I24" s="10"/>
      <c r="J24" s="11"/>
      <c r="K24" s="5"/>
      <c r="M24" s="9" t="s">
        <v>9</v>
      </c>
      <c r="N24" s="10"/>
      <c r="O24" s="10"/>
      <c r="P24" s="10"/>
      <c r="Q24" s="10"/>
      <c r="R24" s="10"/>
      <c r="S24" s="10"/>
      <c r="T24" s="10"/>
      <c r="U24" s="10"/>
      <c r="V24" s="11"/>
      <c r="W24" s="5"/>
      <c r="Y24" s="9" t="s">
        <v>9</v>
      </c>
      <c r="Z24" s="10"/>
      <c r="AA24" s="10"/>
      <c r="AB24" s="10"/>
      <c r="AC24" s="10"/>
      <c r="AD24" s="10"/>
      <c r="AE24" s="10"/>
      <c r="AF24" s="10"/>
      <c r="AG24" s="10"/>
      <c r="AH24" s="11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90</v>
      </c>
      <c r="B26" s="3"/>
      <c r="C26" s="3"/>
      <c r="D26" s="3"/>
      <c r="E26" s="3"/>
      <c r="F26" s="3"/>
      <c r="G26" s="3"/>
      <c r="H26" s="3"/>
      <c r="I26" s="3"/>
      <c r="J26" s="4"/>
      <c r="K26" s="16"/>
      <c r="M26" s="2" t="s">
        <v>91</v>
      </c>
      <c r="N26" s="3"/>
      <c r="O26" s="3"/>
      <c r="P26" s="3"/>
      <c r="Q26" s="3"/>
      <c r="R26" s="3"/>
      <c r="S26" s="3"/>
      <c r="T26" s="3"/>
      <c r="U26" s="3"/>
      <c r="V26" s="4"/>
      <c r="W26" s="27">
        <f>W6*0.38*2</f>
        <v>879.776</v>
      </c>
      <c r="Y26" s="2" t="s">
        <v>90</v>
      </c>
      <c r="Z26" s="3"/>
      <c r="AA26" s="3"/>
      <c r="AB26" s="3"/>
      <c r="AC26" s="3"/>
      <c r="AD26" s="3"/>
      <c r="AE26" s="3"/>
      <c r="AF26" s="3"/>
      <c r="AG26" s="3"/>
      <c r="AH26" s="4"/>
      <c r="AI26" s="16"/>
    </row>
    <row r="27" spans="1:35" ht="15">
      <c r="A27" s="9" t="s">
        <v>11</v>
      </c>
      <c r="B27" s="10"/>
      <c r="C27" s="10"/>
      <c r="D27" s="10"/>
      <c r="E27" s="10"/>
      <c r="F27" s="10"/>
      <c r="G27" s="10"/>
      <c r="H27" s="10"/>
      <c r="I27" s="10"/>
      <c r="J27" s="11"/>
      <c r="K27" s="16">
        <f>K11+K12+K13+K14+K15+K16</f>
        <v>8234.287999999999</v>
      </c>
      <c r="M27" s="9" t="s">
        <v>11</v>
      </c>
      <c r="N27" s="10"/>
      <c r="O27" s="10"/>
      <c r="P27" s="10"/>
      <c r="Q27" s="10"/>
      <c r="R27" s="10"/>
      <c r="S27" s="10"/>
      <c r="T27" s="10"/>
      <c r="U27" s="10"/>
      <c r="V27" s="11"/>
      <c r="W27" s="16">
        <f>W11+W12+W13+W14+W15+W16</f>
        <v>9114.063999999998</v>
      </c>
      <c r="Y27" s="9" t="s">
        <v>11</v>
      </c>
      <c r="Z27" s="10"/>
      <c r="AA27" s="10"/>
      <c r="AB27" s="10"/>
      <c r="AC27" s="10"/>
      <c r="AD27" s="10"/>
      <c r="AE27" s="10"/>
      <c r="AF27" s="10"/>
      <c r="AG27" s="10"/>
      <c r="AH27" s="11"/>
      <c r="AI27" s="16">
        <f>AI11+AI12+AI13+AI14+AI15+AI16</f>
        <v>8234.287999999999</v>
      </c>
    </row>
    <row r="28" spans="1:33" ht="15.75">
      <c r="A28" s="1"/>
      <c r="B28" s="1"/>
      <c r="C28" s="1"/>
      <c r="D28" s="1"/>
      <c r="E28" s="25" t="s">
        <v>28</v>
      </c>
      <c r="F28" s="1"/>
      <c r="G28" s="1"/>
      <c r="H28" s="1"/>
      <c r="I28" s="1"/>
      <c r="M28" s="1"/>
      <c r="N28" s="1"/>
      <c r="O28" s="1"/>
      <c r="P28" s="1"/>
      <c r="Q28" s="25" t="s">
        <v>26</v>
      </c>
      <c r="R28" s="1"/>
      <c r="S28" s="1"/>
      <c r="T28" s="1"/>
      <c r="U28" s="1"/>
      <c r="Y28" s="1"/>
      <c r="Z28" s="1"/>
      <c r="AA28" s="1"/>
      <c r="AB28" s="1"/>
      <c r="AC28" s="1"/>
      <c r="AD28" s="25" t="s">
        <v>24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AI5+AI9-AI27</f>
        <v>87604.28799999999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89799.97599999998</v>
      </c>
      <c r="X30" s="21"/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91602.07999999997</v>
      </c>
      <c r="AJ30" s="17" t="s">
        <v>20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1157.6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1157.6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1157.6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9.01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9.01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9.01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6">
        <f>K9</f>
        <v>10429.975999999999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10429.975999999999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10429.975999999999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16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92</v>
      </c>
      <c r="B36" s="3"/>
      <c r="C36" s="3"/>
      <c r="D36" s="3"/>
      <c r="E36" s="3"/>
      <c r="F36" s="3"/>
      <c r="G36" s="3"/>
      <c r="H36" s="3"/>
      <c r="I36" s="3"/>
      <c r="J36" s="4"/>
      <c r="K36" s="16">
        <f aca="true" t="shared" si="0" ref="K36:K41">K11</f>
        <v>4780.888</v>
      </c>
      <c r="M36" s="8" t="s">
        <v>92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4780.888</v>
      </c>
      <c r="Y36" s="8" t="s">
        <v>92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 aca="true" t="shared" si="1" ref="AI36:AI41">W36</f>
        <v>4780.888</v>
      </c>
    </row>
    <row r="37" spans="1:35" ht="15.75">
      <c r="A37" s="8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6">
        <f t="shared" si="0"/>
        <v>243.09599999999998</v>
      </c>
      <c r="M37" s="8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243.09599999999998</v>
      </c>
      <c r="Y37" s="8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 t="shared" si="1"/>
        <v>243.09599999999998</v>
      </c>
    </row>
    <row r="38" spans="1:35" ht="15.75">
      <c r="A38" s="8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6">
        <f t="shared" si="0"/>
        <v>1782.704</v>
      </c>
      <c r="M38" s="8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1782.704</v>
      </c>
      <c r="Y38" s="8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 t="shared" si="1"/>
        <v>1782.704</v>
      </c>
    </row>
    <row r="39" spans="1:35" ht="15.75">
      <c r="A39" s="8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6">
        <f t="shared" si="0"/>
        <v>1157.6</v>
      </c>
      <c r="M39" s="8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1157.6</v>
      </c>
      <c r="Y39" s="8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 t="shared" si="1"/>
        <v>1157.6</v>
      </c>
    </row>
    <row r="40" spans="1:35" ht="15.75">
      <c r="A40" s="8" t="s">
        <v>74</v>
      </c>
      <c r="B40" s="3"/>
      <c r="C40" s="3"/>
      <c r="D40" s="3"/>
      <c r="E40" s="3"/>
      <c r="F40" s="3"/>
      <c r="G40" s="3"/>
      <c r="H40" s="3"/>
      <c r="I40" s="3"/>
      <c r="J40" s="4"/>
      <c r="K40" s="16">
        <f t="shared" si="0"/>
        <v>0</v>
      </c>
      <c r="M40" s="8" t="s">
        <v>74</v>
      </c>
      <c r="N40" s="3"/>
      <c r="O40" s="3"/>
      <c r="P40" s="3"/>
      <c r="Q40" s="3"/>
      <c r="R40" s="3"/>
      <c r="S40" s="3"/>
      <c r="T40" s="3"/>
      <c r="U40" s="3"/>
      <c r="V40" s="4"/>
      <c r="W40" s="16">
        <f>W31*0.34</f>
        <v>393.584</v>
      </c>
      <c r="Y40" s="8" t="s">
        <v>74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 t="shared" si="1"/>
        <v>393.584</v>
      </c>
    </row>
    <row r="41" spans="1:35" ht="15.75">
      <c r="A41" s="8" t="s">
        <v>75</v>
      </c>
      <c r="B41" s="7"/>
      <c r="C41" s="7"/>
      <c r="D41" s="7"/>
      <c r="E41" s="7"/>
      <c r="F41" s="7"/>
      <c r="G41" s="7"/>
      <c r="H41" s="7"/>
      <c r="I41" s="3"/>
      <c r="J41" s="4"/>
      <c r="K41" s="15">
        <f t="shared" si="0"/>
        <v>270</v>
      </c>
      <c r="M41" s="8" t="s">
        <v>75</v>
      </c>
      <c r="N41" s="7"/>
      <c r="O41" s="7"/>
      <c r="P41" s="7"/>
      <c r="Q41" s="7"/>
      <c r="R41" s="7"/>
      <c r="S41" s="7"/>
      <c r="T41" s="7"/>
      <c r="U41" s="3"/>
      <c r="V41" s="4"/>
      <c r="W41" s="15">
        <f>W45</f>
        <v>270</v>
      </c>
      <c r="Y41" s="8" t="s">
        <v>75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 t="shared" si="1"/>
        <v>270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89</v>
      </c>
      <c r="B45" s="3"/>
      <c r="C45" s="3"/>
      <c r="D45" s="3"/>
      <c r="E45" s="3"/>
      <c r="F45" s="3"/>
      <c r="G45" s="3"/>
      <c r="H45" s="3"/>
      <c r="I45" s="3"/>
      <c r="J45" s="4"/>
      <c r="K45" s="5">
        <f>K41</f>
        <v>270</v>
      </c>
      <c r="M45" s="2" t="s">
        <v>89</v>
      </c>
      <c r="N45" s="3"/>
      <c r="O45" s="3"/>
      <c r="P45" s="3"/>
      <c r="Q45" s="3"/>
      <c r="R45" s="3"/>
      <c r="S45" s="3"/>
      <c r="T45" s="3"/>
      <c r="U45" s="3"/>
      <c r="V45" s="4"/>
      <c r="W45" s="5">
        <f>K45</f>
        <v>270</v>
      </c>
      <c r="Y45" s="2" t="s">
        <v>89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f>W45</f>
        <v>270</v>
      </c>
    </row>
    <row r="46" spans="1:35" ht="15">
      <c r="A46" s="9" t="s">
        <v>6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6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6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9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9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9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90</v>
      </c>
      <c r="B51" s="3"/>
      <c r="C51" s="3"/>
      <c r="D51" s="3"/>
      <c r="E51" s="3"/>
      <c r="F51" s="3"/>
      <c r="G51" s="3"/>
      <c r="H51" s="3"/>
      <c r="I51" s="3"/>
      <c r="J51" s="4"/>
      <c r="K51" s="16"/>
      <c r="M51" s="2" t="s">
        <v>90</v>
      </c>
      <c r="N51" s="3"/>
      <c r="O51" s="3"/>
      <c r="P51" s="3"/>
      <c r="Q51" s="3"/>
      <c r="R51" s="3"/>
      <c r="S51" s="3"/>
      <c r="T51" s="3"/>
      <c r="U51" s="3"/>
      <c r="V51" s="4"/>
      <c r="W51" s="16"/>
      <c r="Y51" s="2" t="s">
        <v>90</v>
      </c>
      <c r="Z51" s="3"/>
      <c r="AA51" s="3"/>
      <c r="AB51" s="3"/>
      <c r="AC51" s="3"/>
      <c r="AD51" s="3"/>
      <c r="AE51" s="3"/>
      <c r="AF51" s="3"/>
      <c r="AG51" s="3"/>
      <c r="AH51" s="4"/>
      <c r="AI51" s="16"/>
    </row>
    <row r="52" spans="1:36" ht="15">
      <c r="A52" s="9" t="s">
        <v>11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K36+K37+K38+K39+K40+K41</f>
        <v>8234.287999999999</v>
      </c>
      <c r="M52" s="9" t="s">
        <v>11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W36+W37+W38+W39+W40+W41</f>
        <v>8627.872</v>
      </c>
      <c r="Y52" s="9" t="s">
        <v>11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8627.872</v>
      </c>
      <c r="AJ52" s="17" t="s">
        <v>20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6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93404.18399999996</v>
      </c>
      <c r="L56" s="17"/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6">
        <f>K56+K60-K78</f>
        <v>95206.28799999996</v>
      </c>
      <c r="X56" s="21"/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97008.39199999995</v>
      </c>
      <c r="AJ56" s="21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1157.6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1157.6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1157.6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27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10429.975999999999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10429.975999999999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10429.975999999999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6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92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4780.888</v>
      </c>
      <c r="M62" s="8" t="s">
        <v>92</v>
      </c>
      <c r="N62" s="3"/>
      <c r="O62" s="3"/>
      <c r="P62" s="3"/>
      <c r="Q62" s="3"/>
      <c r="R62" s="3"/>
      <c r="S62" s="3"/>
      <c r="T62" s="3"/>
      <c r="U62" s="3"/>
      <c r="V62" s="4"/>
      <c r="W62" s="16">
        <f aca="true" t="shared" si="2" ref="W62:W67">K62</f>
        <v>4780.888</v>
      </c>
      <c r="Y62" s="8" t="s">
        <v>92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4780.888</v>
      </c>
    </row>
    <row r="63" spans="1:35" ht="15.75">
      <c r="A63" s="8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243.09599999999998</v>
      </c>
      <c r="M63" s="8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6">
        <f t="shared" si="2"/>
        <v>243.09599999999998</v>
      </c>
      <c r="Y63" s="8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243.09599999999998</v>
      </c>
    </row>
    <row r="64" spans="1:35" ht="15.75">
      <c r="A64" s="8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K38</f>
        <v>1782.704</v>
      </c>
      <c r="M64" s="8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6">
        <f t="shared" si="2"/>
        <v>1782.704</v>
      </c>
      <c r="Y64" s="8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1782.704</v>
      </c>
    </row>
    <row r="65" spans="1:35" ht="15.75">
      <c r="A65" s="8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1157.6</v>
      </c>
      <c r="M65" s="8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6">
        <f t="shared" si="2"/>
        <v>1157.6</v>
      </c>
      <c r="Y65" s="8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1157.6</v>
      </c>
    </row>
    <row r="66" spans="1:35" ht="15.75">
      <c r="A66" s="8" t="s">
        <v>74</v>
      </c>
      <c r="B66" s="3"/>
      <c r="C66" s="3"/>
      <c r="D66" s="3"/>
      <c r="E66" s="3"/>
      <c r="F66" s="3"/>
      <c r="G66" s="3"/>
      <c r="H66" s="3"/>
      <c r="I66" s="3"/>
      <c r="J66" s="4"/>
      <c r="K66" s="16">
        <f>W40</f>
        <v>393.584</v>
      </c>
      <c r="M66" s="8" t="s">
        <v>74</v>
      </c>
      <c r="N66" s="3"/>
      <c r="O66" s="3"/>
      <c r="P66" s="3"/>
      <c r="Q66" s="3"/>
      <c r="R66" s="3"/>
      <c r="S66" s="3"/>
      <c r="T66" s="3"/>
      <c r="U66" s="3"/>
      <c r="V66" s="4"/>
      <c r="W66" s="16">
        <f t="shared" si="2"/>
        <v>393.584</v>
      </c>
      <c r="Y66" s="8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0</v>
      </c>
    </row>
    <row r="67" spans="1:35" ht="15.75">
      <c r="A67" s="8" t="s">
        <v>75</v>
      </c>
      <c r="B67" s="7"/>
      <c r="C67" s="7"/>
      <c r="D67" s="7"/>
      <c r="E67" s="7"/>
      <c r="F67" s="7"/>
      <c r="G67" s="7"/>
      <c r="H67" s="7"/>
      <c r="I67" s="3"/>
      <c r="J67" s="4"/>
      <c r="K67" s="15">
        <f>W41</f>
        <v>270</v>
      </c>
      <c r="M67" s="8" t="s">
        <v>75</v>
      </c>
      <c r="N67" s="7"/>
      <c r="O67" s="7"/>
      <c r="P67" s="7"/>
      <c r="Q67" s="7"/>
      <c r="R67" s="7"/>
      <c r="S67" s="7"/>
      <c r="T67" s="7"/>
      <c r="U67" s="3"/>
      <c r="V67" s="4"/>
      <c r="W67" s="5">
        <f t="shared" si="2"/>
        <v>270</v>
      </c>
      <c r="Y67" s="8" t="s">
        <v>75</v>
      </c>
      <c r="Z67" s="7"/>
      <c r="AA67" s="7"/>
      <c r="AB67" s="7"/>
      <c r="AC67" s="7"/>
      <c r="AD67" s="7"/>
      <c r="AE67" s="7"/>
      <c r="AF67" s="7"/>
      <c r="AG67" s="3"/>
      <c r="AH67" s="4"/>
      <c r="AI67" s="16">
        <f>AI69+AI72+AI73+AI77</f>
        <v>89471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12271</v>
      </c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89</v>
      </c>
      <c r="B71" s="3"/>
      <c r="C71" s="3"/>
      <c r="D71" s="3"/>
      <c r="E71" s="3"/>
      <c r="F71" s="3"/>
      <c r="G71" s="3"/>
      <c r="H71" s="3"/>
      <c r="I71" s="3"/>
      <c r="J71" s="4"/>
      <c r="K71" s="5">
        <f>K67</f>
        <v>270</v>
      </c>
      <c r="M71" s="2" t="s">
        <v>89</v>
      </c>
      <c r="N71" s="3"/>
      <c r="O71" s="3"/>
      <c r="P71" s="3"/>
      <c r="Q71" s="3"/>
      <c r="R71" s="3"/>
      <c r="S71" s="3"/>
      <c r="T71" s="3"/>
      <c r="U71" s="3"/>
      <c r="V71" s="4"/>
      <c r="W71" s="5">
        <f>K71</f>
        <v>270</v>
      </c>
      <c r="Y71" s="2" t="s">
        <v>89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6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6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6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>
        <v>4818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94</v>
      </c>
      <c r="Z73" s="3"/>
      <c r="AA73" s="3"/>
      <c r="AB73" s="3"/>
      <c r="AC73" s="3"/>
      <c r="AD73" s="3"/>
      <c r="AE73" s="3"/>
      <c r="AF73" s="3"/>
      <c r="AG73" s="3"/>
      <c r="AH73" s="4"/>
      <c r="AI73" s="5">
        <f>6805+51000</f>
        <v>57805</v>
      </c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9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9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90</v>
      </c>
      <c r="B77" s="3"/>
      <c r="C77" s="3"/>
      <c r="D77" s="3"/>
      <c r="E77" s="3"/>
      <c r="F77" s="3"/>
      <c r="G77" s="3"/>
      <c r="H77" s="3"/>
      <c r="I77" s="3"/>
      <c r="J77" s="4"/>
      <c r="K77" s="16"/>
      <c r="M77" s="2" t="s">
        <v>90</v>
      </c>
      <c r="N77" s="3"/>
      <c r="O77" s="3"/>
      <c r="P77" s="3"/>
      <c r="Q77" s="3"/>
      <c r="R77" s="3"/>
      <c r="S77" s="3"/>
      <c r="T77" s="3"/>
      <c r="U77" s="3"/>
      <c r="V77" s="4"/>
      <c r="W77" s="16"/>
      <c r="Y77" s="2" t="s">
        <v>93</v>
      </c>
      <c r="Z77" s="3"/>
      <c r="AA77" s="3"/>
      <c r="AB77" s="3"/>
      <c r="AC77" s="3"/>
      <c r="AD77" s="3"/>
      <c r="AE77" s="3"/>
      <c r="AF77" s="3"/>
      <c r="AG77" s="3"/>
      <c r="AH77" s="4"/>
      <c r="AI77" s="27">
        <f>1409+13168</f>
        <v>14577</v>
      </c>
    </row>
    <row r="78" spans="1:35" ht="15">
      <c r="A78" s="9" t="s">
        <v>11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W52</f>
        <v>8627.872</v>
      </c>
      <c r="M78" s="9" t="s">
        <v>11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K78</f>
        <v>8627.872</v>
      </c>
      <c r="Y78" s="9" t="s">
        <v>11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97435.288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10003.079999999944</v>
      </c>
      <c r="L82" s="17"/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6148.767999999944</v>
      </c>
      <c r="X82" s="21"/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6701.455999999942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1157.6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1157.6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1157.6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27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10429.975999999999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10429.975999999999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10429.975999999999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92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4780.888</v>
      </c>
      <c r="M88" s="8" t="s">
        <v>92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4780.888</v>
      </c>
      <c r="Y88" s="8" t="s">
        <v>92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4780.888</v>
      </c>
    </row>
    <row r="89" spans="1:35" ht="15.75">
      <c r="A89" s="8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243.09599999999998</v>
      </c>
      <c r="M89" s="8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243.09599999999998</v>
      </c>
      <c r="Y89" s="8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243.09599999999998</v>
      </c>
    </row>
    <row r="90" spans="1:35" ht="15.75">
      <c r="A90" s="8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1782.704</v>
      </c>
      <c r="M90" s="8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1782.704</v>
      </c>
      <c r="Y90" s="8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1782.704</v>
      </c>
    </row>
    <row r="91" spans="1:35" ht="15.75">
      <c r="A91" s="8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1157.6</v>
      </c>
      <c r="M91" s="8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1157.6</v>
      </c>
      <c r="Y91" s="8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1157.6</v>
      </c>
    </row>
    <row r="92" spans="1:35" ht="15.75">
      <c r="A92" s="8" t="s">
        <v>74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8" t="s">
        <v>74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8" t="s">
        <v>74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v>0</v>
      </c>
    </row>
    <row r="93" spans="1:35" ht="15.75">
      <c r="A93" s="8" t="s">
        <v>75</v>
      </c>
      <c r="B93" s="7"/>
      <c r="C93" s="7"/>
      <c r="D93" s="7"/>
      <c r="E93" s="7"/>
      <c r="F93" s="7"/>
      <c r="G93" s="7"/>
      <c r="H93" s="7"/>
      <c r="I93" s="3"/>
      <c r="J93" s="4"/>
      <c r="K93" s="15">
        <f>K97+K98</f>
        <v>6320</v>
      </c>
      <c r="M93" s="8" t="s">
        <v>75</v>
      </c>
      <c r="N93" s="7"/>
      <c r="O93" s="7"/>
      <c r="P93" s="7"/>
      <c r="Q93" s="7"/>
      <c r="R93" s="7"/>
      <c r="S93" s="7"/>
      <c r="T93" s="7"/>
      <c r="U93" s="3"/>
      <c r="V93" s="4"/>
      <c r="W93" s="15">
        <f>W97</f>
        <v>1913</v>
      </c>
      <c r="Y93" s="8" t="s">
        <v>75</v>
      </c>
      <c r="Z93" s="7"/>
      <c r="AA93" s="7"/>
      <c r="AB93" s="7"/>
      <c r="AC93" s="7"/>
      <c r="AD93" s="7"/>
      <c r="AE93" s="7"/>
      <c r="AF93" s="7"/>
      <c r="AG93" s="3"/>
      <c r="AH93" s="4"/>
      <c r="AI93" s="15">
        <v>270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89</v>
      </c>
      <c r="B97" s="3"/>
      <c r="C97" s="3"/>
      <c r="D97" s="3"/>
      <c r="E97" s="3"/>
      <c r="F97" s="3"/>
      <c r="G97" s="3"/>
      <c r="H97" s="3"/>
      <c r="I97" s="3"/>
      <c r="J97" s="4"/>
      <c r="K97" s="5">
        <f>1275+665</f>
        <v>1940</v>
      </c>
      <c r="M97" s="2" t="s">
        <v>89</v>
      </c>
      <c r="N97" s="3"/>
      <c r="O97" s="3"/>
      <c r="P97" s="3"/>
      <c r="Q97" s="3"/>
      <c r="R97" s="3"/>
      <c r="S97" s="3"/>
      <c r="T97" s="3"/>
      <c r="U97" s="3"/>
      <c r="V97" s="4"/>
      <c r="W97" s="5">
        <v>1913</v>
      </c>
      <c r="Y97" s="2" t="s">
        <v>89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270</v>
      </c>
    </row>
    <row r="98" spans="1:35" ht="15">
      <c r="A98" s="9" t="s">
        <v>6</v>
      </c>
      <c r="B98" s="10"/>
      <c r="C98" s="10"/>
      <c r="D98" s="10"/>
      <c r="E98" s="10"/>
      <c r="F98" s="10"/>
      <c r="G98" s="10"/>
      <c r="H98" s="10"/>
      <c r="I98" s="10"/>
      <c r="J98" s="11"/>
      <c r="K98" s="5">
        <v>4380</v>
      </c>
      <c r="M98" s="9" t="s">
        <v>6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6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9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9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90</v>
      </c>
      <c r="B103" s="3"/>
      <c r="C103" s="3"/>
      <c r="D103" s="3"/>
      <c r="E103" s="3"/>
      <c r="F103" s="3"/>
      <c r="G103" s="3"/>
      <c r="H103" s="3"/>
      <c r="I103" s="3"/>
      <c r="J103" s="4"/>
      <c r="K103" s="16"/>
      <c r="M103" s="2" t="s">
        <v>90</v>
      </c>
      <c r="N103" s="3"/>
      <c r="O103" s="3"/>
      <c r="P103" s="3"/>
      <c r="Q103" s="3"/>
      <c r="R103" s="3"/>
      <c r="S103" s="3"/>
      <c r="T103" s="3"/>
      <c r="U103" s="3"/>
      <c r="V103" s="4"/>
      <c r="W103" s="16"/>
      <c r="Y103" s="2" t="s">
        <v>90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/>
    </row>
    <row r="104" spans="1:35" ht="15">
      <c r="A104" s="9" t="s">
        <v>11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14284.287999999999</v>
      </c>
      <c r="M104" s="9" t="s">
        <v>11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9877.287999999999</v>
      </c>
      <c r="Y104" s="9" t="s">
        <v>11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8234.287999999999</v>
      </c>
    </row>
    <row r="106" ht="12.75">
      <c r="AI106" s="17" t="s">
        <v>20</v>
      </c>
    </row>
    <row r="107" spans="12:35" ht="12.75">
      <c r="L107" s="21"/>
      <c r="AI107" s="26">
        <f>AI82+AI86-AI104</f>
        <v>8897.143999999944</v>
      </c>
    </row>
    <row r="108" spans="11:22" ht="15">
      <c r="K108" t="s">
        <v>95</v>
      </c>
      <c r="L108" t="s">
        <v>96</v>
      </c>
      <c r="M108" s="28" t="s">
        <v>97</v>
      </c>
      <c r="N108" t="s">
        <v>28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98</v>
      </c>
      <c r="U108" t="s">
        <v>18</v>
      </c>
      <c r="V108" t="s">
        <v>19</v>
      </c>
    </row>
    <row r="109" spans="1:35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AI109" s="21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6">
        <f>K5</f>
        <v>81897</v>
      </c>
      <c r="L110" s="6">
        <f>W5</f>
        <v>84092.688</v>
      </c>
      <c r="M110" s="6">
        <f>AI5</f>
        <v>85408.59999999999</v>
      </c>
      <c r="N110" s="6">
        <f>K30</f>
        <v>87604.28799999999</v>
      </c>
      <c r="O110" s="6">
        <f>W30</f>
        <v>89799.97599999998</v>
      </c>
      <c r="P110" s="6">
        <f>AI30</f>
        <v>91602.07999999997</v>
      </c>
      <c r="Q110" s="6">
        <f>K56</f>
        <v>93404.18399999996</v>
      </c>
      <c r="R110" s="6">
        <f>W56</f>
        <v>95206.28799999996</v>
      </c>
      <c r="S110" s="6">
        <f>AI56</f>
        <v>97008.39199999995</v>
      </c>
      <c r="T110" s="6">
        <f>K82</f>
        <v>10003.079999999944</v>
      </c>
      <c r="U110" s="6">
        <f>W82</f>
        <v>6148.767999999944</v>
      </c>
      <c r="V110" s="6">
        <f>AI82</f>
        <v>6701.455999999942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3" ref="K111:K133">K6</f>
        <v>1157.6</v>
      </c>
      <c r="L111" s="18">
        <f aca="true" t="shared" si="4" ref="L111:L133">W6</f>
        <v>1157.6</v>
      </c>
      <c r="M111" s="18">
        <f aca="true" t="shared" si="5" ref="M111:M133">AI6</f>
        <v>1157.6</v>
      </c>
      <c r="N111" s="18">
        <f aca="true" t="shared" si="6" ref="N111:N133">K31</f>
        <v>1157.6</v>
      </c>
      <c r="O111" s="18">
        <f aca="true" t="shared" si="7" ref="O111:O133">W31</f>
        <v>1157.6</v>
      </c>
      <c r="P111" s="18">
        <f aca="true" t="shared" si="8" ref="P111:P133">AI31</f>
        <v>1157.6</v>
      </c>
      <c r="Q111" s="18">
        <f aca="true" t="shared" si="9" ref="Q111:Q133">K57</f>
        <v>1157.6</v>
      </c>
      <c r="R111" s="18">
        <f aca="true" t="shared" si="10" ref="R111:R133">W57</f>
        <v>1157.6</v>
      </c>
      <c r="S111" s="18">
        <f aca="true" t="shared" si="11" ref="S111:S133">AI57</f>
        <v>1157.6</v>
      </c>
      <c r="T111" s="18">
        <f aca="true" t="shared" si="12" ref="T111:T133">K83</f>
        <v>1157.6</v>
      </c>
      <c r="U111" s="18">
        <f aca="true" t="shared" si="13" ref="U111:U133">W83</f>
        <v>1157.6</v>
      </c>
      <c r="V111" s="18">
        <f aca="true" t="shared" si="14" ref="V111:V133">AI83</f>
        <v>1157.6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7">
        <f t="shared" si="3"/>
        <v>27</v>
      </c>
      <c r="L112" s="6">
        <f t="shared" si="4"/>
        <v>27</v>
      </c>
      <c r="M112" s="6">
        <f t="shared" si="5"/>
        <v>27</v>
      </c>
      <c r="N112" s="6">
        <f t="shared" si="6"/>
        <v>27</v>
      </c>
      <c r="O112" s="6">
        <f t="shared" si="7"/>
        <v>27</v>
      </c>
      <c r="P112" s="6">
        <f t="shared" si="8"/>
        <v>27</v>
      </c>
      <c r="Q112" s="6">
        <f t="shared" si="9"/>
        <v>27</v>
      </c>
      <c r="R112" s="6">
        <f t="shared" si="10"/>
        <v>27</v>
      </c>
      <c r="S112" s="6">
        <f t="shared" si="11"/>
        <v>27</v>
      </c>
      <c r="T112" s="6">
        <f t="shared" si="12"/>
        <v>27</v>
      </c>
      <c r="U112" s="6">
        <f t="shared" si="13"/>
        <v>27</v>
      </c>
      <c r="V112" s="6">
        <f t="shared" si="14"/>
        <v>27</v>
      </c>
    </row>
    <row r="113" spans="1:22" ht="15">
      <c r="A113" s="2" t="s">
        <v>45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3"/>
        <v>9.01</v>
      </c>
      <c r="L113" s="31">
        <f t="shared" si="4"/>
        <v>9.01</v>
      </c>
      <c r="M113" s="31">
        <f t="shared" si="5"/>
        <v>9.01</v>
      </c>
      <c r="N113" s="31">
        <f t="shared" si="6"/>
        <v>9.01</v>
      </c>
      <c r="O113" s="31">
        <f t="shared" si="7"/>
        <v>9.01</v>
      </c>
      <c r="P113" s="31">
        <f t="shared" si="8"/>
        <v>9.01</v>
      </c>
      <c r="Q113" s="31">
        <f t="shared" si="9"/>
        <v>9.01</v>
      </c>
      <c r="R113" s="31">
        <f t="shared" si="10"/>
        <v>9.01</v>
      </c>
      <c r="S113" s="31">
        <f t="shared" si="11"/>
        <v>9.01</v>
      </c>
      <c r="T113" s="31">
        <f t="shared" si="12"/>
        <v>9.01</v>
      </c>
      <c r="U113" s="31">
        <f t="shared" si="13"/>
        <v>9.01</v>
      </c>
      <c r="V113" s="31">
        <f t="shared" si="14"/>
        <v>9.01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7">
        <f t="shared" si="3"/>
        <v>10429.975999999999</v>
      </c>
      <c r="L114" s="6">
        <f t="shared" si="4"/>
        <v>10429.975999999999</v>
      </c>
      <c r="M114" s="6">
        <f t="shared" si="5"/>
        <v>10429.975999999999</v>
      </c>
      <c r="N114" s="6">
        <f t="shared" si="6"/>
        <v>10429.975999999999</v>
      </c>
      <c r="O114" s="6">
        <f t="shared" si="7"/>
        <v>10429.975999999999</v>
      </c>
      <c r="P114" s="6">
        <f t="shared" si="8"/>
        <v>10429.975999999999</v>
      </c>
      <c r="Q114" s="6">
        <f t="shared" si="9"/>
        <v>10429.975999999999</v>
      </c>
      <c r="R114" s="6">
        <f t="shared" si="10"/>
        <v>10429.975999999999</v>
      </c>
      <c r="S114" s="6">
        <f t="shared" si="11"/>
        <v>10429.975999999999</v>
      </c>
      <c r="T114" s="6">
        <f t="shared" si="12"/>
        <v>10429.975999999999</v>
      </c>
      <c r="U114" s="6">
        <f t="shared" si="13"/>
        <v>10429.975999999999</v>
      </c>
      <c r="V114" s="6">
        <f t="shared" si="14"/>
        <v>10429.975999999999</v>
      </c>
    </row>
    <row r="115" spans="1:22" ht="15.75">
      <c r="A115" s="2"/>
      <c r="B115" s="7" t="s">
        <v>2</v>
      </c>
      <c r="C115" s="7"/>
      <c r="D115" s="3"/>
      <c r="E115" s="3"/>
      <c r="F115" s="3"/>
      <c r="G115" s="3"/>
      <c r="H115" s="3"/>
      <c r="I115" s="3"/>
      <c r="J115" s="4"/>
      <c r="K115" s="2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75">
      <c r="A116" s="8" t="s">
        <v>92</v>
      </c>
      <c r="B116" s="3"/>
      <c r="C116" s="3"/>
      <c r="D116" s="3"/>
      <c r="E116" s="3"/>
      <c r="F116" s="3"/>
      <c r="G116" s="3"/>
      <c r="H116" s="3"/>
      <c r="I116" s="3"/>
      <c r="J116" s="4"/>
      <c r="K116" s="27">
        <f t="shared" si="3"/>
        <v>4780.888</v>
      </c>
      <c r="L116" s="6">
        <f t="shared" si="4"/>
        <v>4780.888</v>
      </c>
      <c r="M116" s="6">
        <f t="shared" si="5"/>
        <v>4780.888</v>
      </c>
      <c r="N116" s="6">
        <f t="shared" si="6"/>
        <v>4780.888</v>
      </c>
      <c r="O116" s="6">
        <f t="shared" si="7"/>
        <v>4780.888</v>
      </c>
      <c r="P116" s="6">
        <f t="shared" si="8"/>
        <v>4780.888</v>
      </c>
      <c r="Q116" s="6">
        <f t="shared" si="9"/>
        <v>4780.888</v>
      </c>
      <c r="R116" s="6">
        <f t="shared" si="10"/>
        <v>4780.888</v>
      </c>
      <c r="S116" s="6">
        <f t="shared" si="11"/>
        <v>4780.888</v>
      </c>
      <c r="T116" s="6">
        <f t="shared" si="12"/>
        <v>4780.888</v>
      </c>
      <c r="U116" s="6">
        <f t="shared" si="13"/>
        <v>4780.888</v>
      </c>
      <c r="V116" s="6">
        <f t="shared" si="14"/>
        <v>4780.888</v>
      </c>
    </row>
    <row r="117" spans="1:22" ht="15.75">
      <c r="A117" s="8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7">
        <f t="shared" si="3"/>
        <v>243.09599999999998</v>
      </c>
      <c r="L117" s="6">
        <f t="shared" si="4"/>
        <v>243.09599999999998</v>
      </c>
      <c r="M117" s="6">
        <f t="shared" si="5"/>
        <v>243.09599999999998</v>
      </c>
      <c r="N117" s="6">
        <f t="shared" si="6"/>
        <v>243.09599999999998</v>
      </c>
      <c r="O117" s="6">
        <f t="shared" si="7"/>
        <v>243.09599999999998</v>
      </c>
      <c r="P117" s="6">
        <f t="shared" si="8"/>
        <v>243.09599999999998</v>
      </c>
      <c r="Q117" s="6">
        <f t="shared" si="9"/>
        <v>243.09599999999998</v>
      </c>
      <c r="R117" s="6">
        <f t="shared" si="10"/>
        <v>243.09599999999998</v>
      </c>
      <c r="S117" s="6">
        <f t="shared" si="11"/>
        <v>243.09599999999998</v>
      </c>
      <c r="T117" s="6">
        <f t="shared" si="12"/>
        <v>243.09599999999998</v>
      </c>
      <c r="U117" s="6">
        <f t="shared" si="13"/>
        <v>243.09599999999998</v>
      </c>
      <c r="V117" s="6">
        <f t="shared" si="14"/>
        <v>243.09599999999998</v>
      </c>
    </row>
    <row r="118" spans="1:22" ht="15.75">
      <c r="A118" s="8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7">
        <f t="shared" si="3"/>
        <v>1782.704</v>
      </c>
      <c r="L118" s="6">
        <f t="shared" si="4"/>
        <v>1782.704</v>
      </c>
      <c r="M118" s="6">
        <f t="shared" si="5"/>
        <v>1782.704</v>
      </c>
      <c r="N118" s="6">
        <f t="shared" si="6"/>
        <v>1782.704</v>
      </c>
      <c r="O118" s="6">
        <f t="shared" si="7"/>
        <v>1782.704</v>
      </c>
      <c r="P118" s="6">
        <f t="shared" si="8"/>
        <v>1782.704</v>
      </c>
      <c r="Q118" s="6">
        <f t="shared" si="9"/>
        <v>1782.704</v>
      </c>
      <c r="R118" s="6">
        <f t="shared" si="10"/>
        <v>1782.704</v>
      </c>
      <c r="S118" s="6">
        <f t="shared" si="11"/>
        <v>1782.704</v>
      </c>
      <c r="T118" s="6">
        <f t="shared" si="12"/>
        <v>1782.704</v>
      </c>
      <c r="U118" s="6">
        <f t="shared" si="13"/>
        <v>1782.704</v>
      </c>
      <c r="V118" s="6">
        <f t="shared" si="14"/>
        <v>1782.704</v>
      </c>
    </row>
    <row r="119" spans="1:22" ht="15.75">
      <c r="A119" s="8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7">
        <f t="shared" si="3"/>
        <v>1157.6</v>
      </c>
      <c r="L119" s="6">
        <f t="shared" si="4"/>
        <v>1157.6</v>
      </c>
      <c r="M119" s="6">
        <f t="shared" si="5"/>
        <v>1157.6</v>
      </c>
      <c r="N119" s="6">
        <f t="shared" si="6"/>
        <v>1157.6</v>
      </c>
      <c r="O119" s="6">
        <f t="shared" si="7"/>
        <v>1157.6</v>
      </c>
      <c r="P119" s="6">
        <f t="shared" si="8"/>
        <v>1157.6</v>
      </c>
      <c r="Q119" s="6">
        <f t="shared" si="9"/>
        <v>1157.6</v>
      </c>
      <c r="R119" s="6">
        <f t="shared" si="10"/>
        <v>1157.6</v>
      </c>
      <c r="S119" s="6">
        <f t="shared" si="11"/>
        <v>1157.6</v>
      </c>
      <c r="T119" s="6">
        <f t="shared" si="12"/>
        <v>1157.6</v>
      </c>
      <c r="U119" s="6">
        <f t="shared" si="13"/>
        <v>1157.6</v>
      </c>
      <c r="V119" s="6">
        <f t="shared" si="14"/>
        <v>1157.6</v>
      </c>
    </row>
    <row r="120" spans="1:22" ht="15.75">
      <c r="A120" s="8" t="s">
        <v>74</v>
      </c>
      <c r="B120" s="3"/>
      <c r="C120" s="3"/>
      <c r="D120" s="3"/>
      <c r="E120" s="3"/>
      <c r="F120" s="3"/>
      <c r="G120" s="3"/>
      <c r="H120" s="3"/>
      <c r="I120" s="3"/>
      <c r="J120" s="4"/>
      <c r="K120" s="27">
        <f t="shared" si="3"/>
        <v>0</v>
      </c>
      <c r="L120" s="6">
        <f t="shared" si="4"/>
        <v>0</v>
      </c>
      <c r="M120" s="6">
        <f t="shared" si="5"/>
        <v>0</v>
      </c>
      <c r="N120" s="6">
        <f t="shared" si="6"/>
        <v>0</v>
      </c>
      <c r="O120" s="6">
        <f t="shared" si="7"/>
        <v>393.584</v>
      </c>
      <c r="P120" s="6">
        <f t="shared" si="8"/>
        <v>393.584</v>
      </c>
      <c r="Q120" s="6">
        <f t="shared" si="9"/>
        <v>393.584</v>
      </c>
      <c r="R120" s="6">
        <f t="shared" si="10"/>
        <v>393.584</v>
      </c>
      <c r="S120" s="6">
        <f t="shared" si="11"/>
        <v>0</v>
      </c>
      <c r="T120" s="6">
        <f t="shared" si="12"/>
        <v>0</v>
      </c>
      <c r="U120" s="6">
        <f t="shared" si="13"/>
        <v>0</v>
      </c>
      <c r="V120" s="6">
        <f t="shared" si="14"/>
        <v>0</v>
      </c>
    </row>
    <row r="121" spans="1:22" ht="15.75">
      <c r="A121" s="8" t="s">
        <v>75</v>
      </c>
      <c r="B121" s="7"/>
      <c r="C121" s="7"/>
      <c r="D121" s="7"/>
      <c r="E121" s="7"/>
      <c r="F121" s="7"/>
      <c r="G121" s="7"/>
      <c r="H121" s="7"/>
      <c r="I121" s="3"/>
      <c r="J121" s="4"/>
      <c r="K121" s="27">
        <f t="shared" si="3"/>
        <v>270</v>
      </c>
      <c r="L121" s="6">
        <f t="shared" si="4"/>
        <v>1149.7759999999998</v>
      </c>
      <c r="M121" s="6">
        <f t="shared" si="5"/>
        <v>270</v>
      </c>
      <c r="N121" s="6">
        <f t="shared" si="6"/>
        <v>270</v>
      </c>
      <c r="O121" s="6">
        <f t="shared" si="7"/>
        <v>270</v>
      </c>
      <c r="P121" s="6">
        <f t="shared" si="8"/>
        <v>270</v>
      </c>
      <c r="Q121" s="6">
        <f t="shared" si="9"/>
        <v>270</v>
      </c>
      <c r="R121" s="6">
        <f t="shared" si="10"/>
        <v>270</v>
      </c>
      <c r="S121" s="6">
        <f t="shared" si="11"/>
        <v>89471</v>
      </c>
      <c r="T121" s="6">
        <f t="shared" si="12"/>
        <v>6320</v>
      </c>
      <c r="U121" s="6">
        <f t="shared" si="13"/>
        <v>1913</v>
      </c>
      <c r="V121" s="6">
        <f t="shared" si="14"/>
        <v>270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7">
        <f t="shared" si="3"/>
        <v>0</v>
      </c>
      <c r="L122" s="6">
        <f t="shared" si="4"/>
        <v>0</v>
      </c>
      <c r="M122" s="6">
        <f t="shared" si="5"/>
        <v>0</v>
      </c>
      <c r="N122" s="6">
        <f t="shared" si="6"/>
        <v>0</v>
      </c>
      <c r="O122" s="6">
        <f t="shared" si="7"/>
        <v>0</v>
      </c>
      <c r="P122" s="6">
        <f t="shared" si="8"/>
        <v>0</v>
      </c>
      <c r="Q122" s="6">
        <f t="shared" si="9"/>
        <v>0</v>
      </c>
      <c r="R122" s="6">
        <f t="shared" si="10"/>
        <v>0</v>
      </c>
      <c r="S122" s="6">
        <f t="shared" si="11"/>
        <v>0</v>
      </c>
      <c r="T122" s="6">
        <f t="shared" si="12"/>
        <v>0</v>
      </c>
      <c r="U122" s="6">
        <f t="shared" si="13"/>
        <v>0</v>
      </c>
      <c r="V122" s="6">
        <f t="shared" si="14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7">
        <f t="shared" si="3"/>
        <v>0</v>
      </c>
      <c r="L123" s="6">
        <f t="shared" si="4"/>
        <v>0</v>
      </c>
      <c r="M123" s="6">
        <f t="shared" si="5"/>
        <v>0</v>
      </c>
      <c r="N123" s="6">
        <f t="shared" si="6"/>
        <v>0</v>
      </c>
      <c r="O123" s="6">
        <f t="shared" si="7"/>
        <v>0</v>
      </c>
      <c r="P123" s="6">
        <f t="shared" si="8"/>
        <v>0</v>
      </c>
      <c r="Q123" s="6">
        <f t="shared" si="9"/>
        <v>0</v>
      </c>
      <c r="R123" s="6">
        <f t="shared" si="10"/>
        <v>0</v>
      </c>
      <c r="S123" s="6">
        <f t="shared" si="11"/>
        <v>12271</v>
      </c>
      <c r="T123" s="6">
        <f t="shared" si="12"/>
        <v>0</v>
      </c>
      <c r="U123" s="6">
        <f t="shared" si="13"/>
        <v>0</v>
      </c>
      <c r="V123" s="6">
        <f t="shared" si="14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7">
        <f t="shared" si="3"/>
        <v>0</v>
      </c>
      <c r="L124" s="6">
        <f t="shared" si="4"/>
        <v>0</v>
      </c>
      <c r="M124" s="6">
        <f t="shared" si="5"/>
        <v>0</v>
      </c>
      <c r="N124" s="6">
        <f t="shared" si="6"/>
        <v>0</v>
      </c>
      <c r="O124" s="6">
        <f t="shared" si="7"/>
        <v>0</v>
      </c>
      <c r="P124" s="6">
        <f t="shared" si="8"/>
        <v>0</v>
      </c>
      <c r="Q124" s="6">
        <f t="shared" si="9"/>
        <v>0</v>
      </c>
      <c r="R124" s="6">
        <f t="shared" si="10"/>
        <v>0</v>
      </c>
      <c r="S124" s="6">
        <f t="shared" si="11"/>
        <v>0</v>
      </c>
      <c r="T124" s="6">
        <f t="shared" si="12"/>
        <v>0</v>
      </c>
      <c r="U124" s="6">
        <f t="shared" si="13"/>
        <v>0</v>
      </c>
      <c r="V124" s="6">
        <f t="shared" si="14"/>
        <v>0</v>
      </c>
    </row>
    <row r="125" spans="1:22" ht="15">
      <c r="A125" s="2" t="s">
        <v>89</v>
      </c>
      <c r="B125" s="3"/>
      <c r="C125" s="3"/>
      <c r="D125" s="3"/>
      <c r="E125" s="3"/>
      <c r="F125" s="3"/>
      <c r="G125" s="3"/>
      <c r="H125" s="3"/>
      <c r="I125" s="3"/>
      <c r="J125" s="4"/>
      <c r="K125" s="27">
        <f t="shared" si="3"/>
        <v>270</v>
      </c>
      <c r="L125" s="6">
        <f t="shared" si="4"/>
        <v>270</v>
      </c>
      <c r="M125" s="6">
        <f t="shared" si="5"/>
        <v>270</v>
      </c>
      <c r="N125" s="6">
        <f t="shared" si="6"/>
        <v>270</v>
      </c>
      <c r="O125" s="6">
        <f t="shared" si="7"/>
        <v>270</v>
      </c>
      <c r="P125" s="6">
        <f t="shared" si="8"/>
        <v>270</v>
      </c>
      <c r="Q125" s="6">
        <f t="shared" si="9"/>
        <v>270</v>
      </c>
      <c r="R125" s="6">
        <f t="shared" si="10"/>
        <v>270</v>
      </c>
      <c r="S125" s="6">
        <f t="shared" si="11"/>
        <v>0</v>
      </c>
      <c r="T125" s="6">
        <f t="shared" si="12"/>
        <v>1940</v>
      </c>
      <c r="U125" s="6">
        <f t="shared" si="13"/>
        <v>1913</v>
      </c>
      <c r="V125" s="6">
        <f t="shared" si="14"/>
        <v>270</v>
      </c>
    </row>
    <row r="126" spans="1:22" ht="15">
      <c r="A126" s="9" t="s">
        <v>6</v>
      </c>
      <c r="B126" s="10"/>
      <c r="C126" s="10"/>
      <c r="D126" s="10"/>
      <c r="E126" s="10"/>
      <c r="F126" s="10"/>
      <c r="G126" s="10"/>
      <c r="H126" s="10"/>
      <c r="I126" s="10"/>
      <c r="J126" s="11"/>
      <c r="K126" s="27">
        <f t="shared" si="3"/>
        <v>0</v>
      </c>
      <c r="L126" s="6">
        <f t="shared" si="4"/>
        <v>0</v>
      </c>
      <c r="M126" s="6">
        <f t="shared" si="5"/>
        <v>0</v>
      </c>
      <c r="N126" s="6">
        <f t="shared" si="6"/>
        <v>0</v>
      </c>
      <c r="O126" s="6">
        <f t="shared" si="7"/>
        <v>0</v>
      </c>
      <c r="P126" s="6">
        <f t="shared" si="8"/>
        <v>0</v>
      </c>
      <c r="Q126" s="6">
        <f t="shared" si="9"/>
        <v>0</v>
      </c>
      <c r="R126" s="6">
        <f t="shared" si="10"/>
        <v>0</v>
      </c>
      <c r="S126" s="6">
        <f t="shared" si="11"/>
        <v>4818</v>
      </c>
      <c r="T126" s="6">
        <f t="shared" si="12"/>
        <v>4380</v>
      </c>
      <c r="U126" s="6">
        <f t="shared" si="13"/>
        <v>0</v>
      </c>
      <c r="V126" s="6">
        <f t="shared" si="14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7">
        <f t="shared" si="3"/>
        <v>0</v>
      </c>
      <c r="L127" s="6">
        <f t="shared" si="4"/>
        <v>0</v>
      </c>
      <c r="M127" s="6">
        <f t="shared" si="5"/>
        <v>0</v>
      </c>
      <c r="N127" s="6">
        <f t="shared" si="6"/>
        <v>0</v>
      </c>
      <c r="O127" s="6">
        <f t="shared" si="7"/>
        <v>0</v>
      </c>
      <c r="P127" s="6">
        <f t="shared" si="8"/>
        <v>0</v>
      </c>
      <c r="Q127" s="6">
        <f t="shared" si="9"/>
        <v>0</v>
      </c>
      <c r="R127" s="6">
        <f t="shared" si="10"/>
        <v>0</v>
      </c>
      <c r="S127" s="6">
        <f t="shared" si="11"/>
        <v>57805</v>
      </c>
      <c r="T127" s="6">
        <f t="shared" si="12"/>
        <v>0</v>
      </c>
      <c r="U127" s="6">
        <f t="shared" si="13"/>
        <v>0</v>
      </c>
      <c r="V127" s="6">
        <f t="shared" si="14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7">
        <f t="shared" si="3"/>
        <v>0</v>
      </c>
      <c r="L128" s="6">
        <f t="shared" si="4"/>
        <v>0</v>
      </c>
      <c r="M128" s="6">
        <f t="shared" si="5"/>
        <v>0</v>
      </c>
      <c r="N128" s="6">
        <f t="shared" si="6"/>
        <v>0</v>
      </c>
      <c r="O128" s="6">
        <f t="shared" si="7"/>
        <v>0</v>
      </c>
      <c r="P128" s="6">
        <f t="shared" si="8"/>
        <v>0</v>
      </c>
      <c r="Q128" s="6">
        <f t="shared" si="9"/>
        <v>0</v>
      </c>
      <c r="R128" s="6">
        <f t="shared" si="10"/>
        <v>0</v>
      </c>
      <c r="S128" s="6">
        <f t="shared" si="11"/>
        <v>0</v>
      </c>
      <c r="T128" s="6">
        <f t="shared" si="12"/>
        <v>0</v>
      </c>
      <c r="U128" s="6">
        <f t="shared" si="13"/>
        <v>0</v>
      </c>
      <c r="V128" s="6">
        <f t="shared" si="14"/>
        <v>0</v>
      </c>
    </row>
    <row r="129" spans="1:22" ht="15">
      <c r="A129" s="9" t="s">
        <v>9</v>
      </c>
      <c r="B129" s="10"/>
      <c r="C129" s="10"/>
      <c r="D129" s="10"/>
      <c r="E129" s="10"/>
      <c r="F129" s="10"/>
      <c r="G129" s="10"/>
      <c r="H129" s="10"/>
      <c r="I129" s="10"/>
      <c r="J129" s="11"/>
      <c r="K129" s="27">
        <f t="shared" si="3"/>
        <v>0</v>
      </c>
      <c r="L129" s="6">
        <f t="shared" si="4"/>
        <v>0</v>
      </c>
      <c r="M129" s="6">
        <f t="shared" si="5"/>
        <v>0</v>
      </c>
      <c r="N129" s="6">
        <f t="shared" si="6"/>
        <v>0</v>
      </c>
      <c r="O129" s="6">
        <f t="shared" si="7"/>
        <v>0</v>
      </c>
      <c r="P129" s="6">
        <f t="shared" si="8"/>
        <v>0</v>
      </c>
      <c r="Q129" s="6">
        <f t="shared" si="9"/>
        <v>0</v>
      </c>
      <c r="R129" s="6">
        <f t="shared" si="10"/>
        <v>0</v>
      </c>
      <c r="S129" s="6">
        <f t="shared" si="11"/>
        <v>0</v>
      </c>
      <c r="T129" s="6">
        <f t="shared" si="12"/>
        <v>0</v>
      </c>
      <c r="U129" s="6">
        <f t="shared" si="13"/>
        <v>0</v>
      </c>
      <c r="V129" s="6">
        <f t="shared" si="14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7">
        <f t="shared" si="3"/>
        <v>0</v>
      </c>
      <c r="L130" s="6">
        <f t="shared" si="4"/>
        <v>0</v>
      </c>
      <c r="M130" s="6">
        <f t="shared" si="5"/>
        <v>0</v>
      </c>
      <c r="N130" s="6">
        <f t="shared" si="6"/>
        <v>0</v>
      </c>
      <c r="O130" s="6">
        <f t="shared" si="7"/>
        <v>0</v>
      </c>
      <c r="P130" s="6">
        <f t="shared" si="8"/>
        <v>0</v>
      </c>
      <c r="Q130" s="6">
        <f t="shared" si="9"/>
        <v>0</v>
      </c>
      <c r="R130" s="6">
        <f t="shared" si="10"/>
        <v>0</v>
      </c>
      <c r="S130" s="6">
        <f t="shared" si="11"/>
        <v>0</v>
      </c>
      <c r="T130" s="6">
        <f t="shared" si="12"/>
        <v>0</v>
      </c>
      <c r="U130" s="6">
        <f t="shared" si="13"/>
        <v>0</v>
      </c>
      <c r="V130" s="6">
        <f t="shared" si="14"/>
        <v>0</v>
      </c>
    </row>
    <row r="131" spans="1:22" ht="15">
      <c r="A131" s="2" t="s">
        <v>90</v>
      </c>
      <c r="B131" s="3"/>
      <c r="C131" s="3"/>
      <c r="D131" s="3"/>
      <c r="E131" s="3"/>
      <c r="F131" s="3"/>
      <c r="G131" s="3"/>
      <c r="H131" s="3"/>
      <c r="I131" s="3"/>
      <c r="J131" s="4"/>
      <c r="K131" s="27">
        <f t="shared" si="3"/>
        <v>0</v>
      </c>
      <c r="L131" s="6">
        <f t="shared" si="4"/>
        <v>879.776</v>
      </c>
      <c r="M131" s="6">
        <f t="shared" si="5"/>
        <v>0</v>
      </c>
      <c r="N131" s="6">
        <f t="shared" si="6"/>
        <v>0</v>
      </c>
      <c r="O131" s="6">
        <f t="shared" si="7"/>
        <v>0</v>
      </c>
      <c r="P131" s="6">
        <f t="shared" si="8"/>
        <v>0</v>
      </c>
      <c r="Q131" s="6">
        <f t="shared" si="9"/>
        <v>0</v>
      </c>
      <c r="R131" s="6">
        <f t="shared" si="10"/>
        <v>0</v>
      </c>
      <c r="S131" s="6">
        <f t="shared" si="11"/>
        <v>14577</v>
      </c>
      <c r="T131" s="6">
        <f t="shared" si="12"/>
        <v>0</v>
      </c>
      <c r="U131" s="6">
        <f t="shared" si="13"/>
        <v>0</v>
      </c>
      <c r="V131" s="6">
        <f t="shared" si="14"/>
        <v>0</v>
      </c>
    </row>
    <row r="132" spans="1:22" ht="15">
      <c r="A132" s="9" t="s">
        <v>11</v>
      </c>
      <c r="B132" s="10"/>
      <c r="C132" s="10"/>
      <c r="D132" s="10"/>
      <c r="E132" s="10"/>
      <c r="F132" s="10"/>
      <c r="G132" s="10"/>
      <c r="H132" s="10"/>
      <c r="I132" s="10"/>
      <c r="J132" s="11"/>
      <c r="K132" s="27">
        <f t="shared" si="3"/>
        <v>8234.287999999999</v>
      </c>
      <c r="L132" s="6">
        <f t="shared" si="4"/>
        <v>9114.063999999998</v>
      </c>
      <c r="M132" s="6">
        <f t="shared" si="5"/>
        <v>8234.287999999999</v>
      </c>
      <c r="N132" s="6">
        <f t="shared" si="6"/>
        <v>8234.287999999999</v>
      </c>
      <c r="O132" s="6">
        <f t="shared" si="7"/>
        <v>8627.872</v>
      </c>
      <c r="P132" s="6">
        <f t="shared" si="8"/>
        <v>8627.872</v>
      </c>
      <c r="Q132" s="6">
        <f t="shared" si="9"/>
        <v>8627.872</v>
      </c>
      <c r="R132" s="6">
        <f t="shared" si="10"/>
        <v>8627.872</v>
      </c>
      <c r="S132" s="6">
        <f t="shared" si="11"/>
        <v>97435.288</v>
      </c>
      <c r="T132" s="6">
        <f t="shared" si="12"/>
        <v>14284.287999999999</v>
      </c>
      <c r="U132" s="6">
        <f t="shared" si="13"/>
        <v>9877.287999999999</v>
      </c>
      <c r="V132" s="6">
        <f t="shared" si="14"/>
        <v>8234.287999999999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103</v>
      </c>
      <c r="U134" s="17"/>
      <c r="V134" s="26">
        <f>V110+V114-V132</f>
        <v>8897.143999999944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2014-02-07T08:19:30Z</cp:lastPrinted>
  <dcterms:created xsi:type="dcterms:W3CDTF">2012-04-11T04:13:08Z</dcterms:created>
  <dcterms:modified xsi:type="dcterms:W3CDTF">2018-01-22T05:50:27Z</dcterms:modified>
  <cp:category/>
  <cp:version/>
  <cp:contentType/>
  <cp:contentStatus/>
</cp:coreProperties>
</file>