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<sst xmlns="http://schemas.openxmlformats.org/spreadsheetml/2006/main" count="421" uniqueCount="107">
  <si>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</si>
  <si>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</si>
  <si>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</si>
  <si>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</si>
  <si>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</si>
  <si>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</si>
  <si>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</si>
  <si>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</si>
  <si>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</si>
  <si>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</si>
  <si>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</si>
  <si>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</si>
  <si>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</si>
  <si>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</si>
  <si>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</si>
  <si>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</si>
  <si>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</si>
  <si>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 </t>
  </si>
  <si>
    <t xml:space="preserve">октябрь </t>
  </si>
  <si>
    <t>ноябрь</t>
  </si>
  <si>
    <t>декабрь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</si>
  <si>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</si>
  <si>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</si>
  <si>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</si>
  <si>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</si>
  <si>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>май</t>
  </si>
  <si>
    <t xml:space="preserve">6.начислено за август   </t>
  </si>
  <si>
    <t>апрель</t>
  </si>
  <si>
    <t xml:space="preserve">6.начислено за июль  </t>
  </si>
  <si>
    <t xml:space="preserve">6.начислено за октябрь  </t>
  </si>
  <si>
    <t xml:space="preserve">  </t>
  </si>
  <si>
    <t xml:space="preserve">коммунальным услугам жилого дома № 33 ул. 50 лет ВЛКСМ за 1 квартал  </t>
  </si>
  <si>
    <t xml:space="preserve">коммунальным услугам жилого дома № 33 ул. 50 лет ВЛКСМ за 2 квартал  </t>
  </si>
  <si>
    <t xml:space="preserve">коммунальным услугам жилого дома № 33 ул. 50 лет ВЛКСМ за 3 квартал  </t>
  </si>
  <si>
    <t xml:space="preserve">коммунальным услугам жилого дома № 33 ул. 50 лет ВЛКСМ за 4 квартал  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</si>
  <si>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</si>
  <si>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</si>
  <si>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 xml:space="preserve">5.начислено за 4 квартал  </t>
  </si>
  <si>
    <t xml:space="preserve">5.начислено за 3 квартал  </t>
  </si>
  <si>
    <t xml:space="preserve">5.начислено за 2 квартал  </t>
  </si>
  <si>
    <t xml:space="preserve">5.начислено за 1 квартал  </t>
  </si>
  <si>
    <t xml:space="preserve">коммунальным услугам жилого дома № 33 ул. 50 лет ВЛКСМ за январь  </t>
  </si>
  <si>
    <t xml:space="preserve">коммунальным услугам жилого дома № 33 ул. 50 лет ВЛКСМ за февраль  </t>
  </si>
  <si>
    <t xml:space="preserve">коммунальным услугам жилого дома № 33 ул. 50 лет ВЛКСМ за март  </t>
  </si>
  <si>
    <t xml:space="preserve">5. Тариф  </t>
  </si>
  <si>
    <t xml:space="preserve">6.начислено за июнь </t>
  </si>
  <si>
    <t xml:space="preserve">5. Тариф </t>
  </si>
  <si>
    <t xml:space="preserve">6.начислено за май   </t>
  </si>
  <si>
    <t xml:space="preserve">6.начислено за апрель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</si>
  <si>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</si>
  <si>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</si>
  <si>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</si>
  <si>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</si>
  <si>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</si>
  <si>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</si>
  <si>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</si>
  <si>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</si>
  <si>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</si>
  <si>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</si>
  <si>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</si>
  <si>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</si>
  <si>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</si>
  <si>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</si>
  <si>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</si>
  <si>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</si>
  <si>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</si>
  <si>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</si>
  <si>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</si>
  <si>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</si>
  <si>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</si>
  <si>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</si>
  <si>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</si>
  <si>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</si>
  <si>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</si>
  <si>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</si>
  <si>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</si>
  <si>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</si>
  <si>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</si>
  <si>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</si>
  <si>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</si>
  <si>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</si>
  <si>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</si>
  <si>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</si>
  <si>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</si>
  <si>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</si>
  <si>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</si>
  <si>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</si>
  <si>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</si>
  <si>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</si>
  <si>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</si>
  <si>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</si>
  <si>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</si>
  <si>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</si>
  <si>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</si>
  <si>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</si>
  <si>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</si>
  <si>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а. Сети водоснабжения (поверка водомера)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</si>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</sst>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31">
      <selection activeCell="K70" sqref="K7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81</v>
      </c>
      <c r="B4" s="3"/>
      <c r="C4" s="3"/>
      <c r="D4" s="3"/>
      <c r="E4" s="3"/>
      <c r="F4" s="3"/>
      <c r="G4" s="3"/>
      <c r="H4" s="3"/>
      <c r="I4" s="3"/>
      <c r="J4" s="4"/>
      <c r="K4" s="12">
        <v>-19084</v>
      </c>
    </row>
    <row r="5" spans="1:11" ht="15">
      <c r="A5" s="2" t="s">
        <v>82</v>
      </c>
      <c r="B5" s="3"/>
      <c r="C5" s="3"/>
      <c r="D5" s="3"/>
      <c r="E5" s="3"/>
      <c r="F5" s="3"/>
      <c r="G5" s="3"/>
      <c r="H5" s="3"/>
      <c r="I5" s="3"/>
      <c r="J5" s="4"/>
      <c r="K5" s="12" t="s">
        <v>30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1274.2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</row>
    <row r="8" spans="1:11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35779.53599999999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97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15787.338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802.746</v>
      </c>
    </row>
    <row r="12" spans="1:11" ht="15.75">
      <c r="A12" s="7" t="s">
        <v>52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7224.714</v>
      </c>
    </row>
    <row r="13" spans="1:11" ht="15.75">
      <c r="A13" s="7" t="s">
        <v>53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3822.6000000000004</v>
      </c>
    </row>
    <row r="14" spans="1:11" ht="15.75">
      <c r="A14" s="7" t="s">
        <v>54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Лист2!AI16+Лист2!W16+Лист2!K16</f>
        <v>5645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33282.398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32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2">
        <f>K4+K8-K15</f>
        <v>-16586.86200000001</v>
      </c>
    </row>
    <row r="22" spans="1:11" ht="15">
      <c r="A22" s="2" t="s">
        <v>84</v>
      </c>
      <c r="B22" s="3"/>
      <c r="C22" s="3"/>
      <c r="D22" s="3"/>
      <c r="E22" s="3"/>
      <c r="F22" s="3"/>
      <c r="G22" s="3"/>
      <c r="H22" s="3"/>
      <c r="I22" s="3"/>
      <c r="J22" s="4"/>
      <c r="K22" s="12" t="s">
        <v>17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1274.2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27</v>
      </c>
    </row>
    <row r="25" spans="1:11" ht="15">
      <c r="A25" s="2" t="s">
        <v>39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35779.53599999999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97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15787.338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802.746</v>
      </c>
    </row>
    <row r="29" spans="1:11" ht="15.75">
      <c r="A29" s="7" t="s">
        <v>52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7224.714</v>
      </c>
    </row>
    <row r="30" spans="1:11" ht="15.75">
      <c r="A30" s="7" t="s">
        <v>53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3822.6000000000004</v>
      </c>
    </row>
    <row r="31" spans="1:11" ht="15.75">
      <c r="A31" s="7" t="s">
        <v>54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Лист2!AI40+Лист2!AI41+Лист2!W40+Лист2!W41+Лист2!K41</f>
        <v>5529.456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33166.854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33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K21+K25-K32</f>
        <v>-13974.180000000015</v>
      </c>
      <c r="L37" s="16"/>
    </row>
    <row r="38" spans="1:11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2" t="s">
        <v>17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1274.2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27</v>
      </c>
    </row>
    <row r="41" spans="1:11" ht="15">
      <c r="A41" s="2" t="s">
        <v>38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35779.53599999999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97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15787.338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802.746</v>
      </c>
    </row>
    <row r="45" spans="1:11" ht="15.75">
      <c r="A45" s="7" t="s">
        <v>52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7224.714</v>
      </c>
    </row>
    <row r="46" spans="1:11" ht="15.75">
      <c r="A46" s="7" t="s">
        <v>53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3822.6000000000004</v>
      </c>
    </row>
    <row r="47" spans="1:11" ht="15.75">
      <c r="A47" s="7" t="s">
        <v>54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Лист2!AI67+Лист2!W67+Лист2!W66+Лист2!K67+Лист2!K66</f>
        <v>1646.4560000000001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29283.854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34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K37+K41-K48</f>
        <v>-7478.498000000021</v>
      </c>
      <c r="L53" s="16"/>
    </row>
    <row r="54" spans="1:11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2" t="s">
        <v>17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1274.2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27</v>
      </c>
    </row>
    <row r="57" spans="1:11" ht="15">
      <c r="A57" s="2" t="s">
        <v>37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35779.53599999999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97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15787.338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802.746</v>
      </c>
    </row>
    <row r="61" spans="1:11" ht="15.75">
      <c r="A61" s="7" t="s">
        <v>52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7224.714</v>
      </c>
    </row>
    <row r="62" spans="1:11" ht="15.75">
      <c r="A62" s="7" t="s">
        <v>53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3822.6000000000004</v>
      </c>
    </row>
    <row r="63" spans="1:11" ht="15.75">
      <c r="A63" s="7" t="s">
        <v>54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Лист2!K93+Лист2!W93+Лист2!AI93</f>
        <v>3200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30837.398</v>
      </c>
    </row>
    <row r="66" spans="1:12" ht="15">
      <c r="A66" s="2" t="s">
        <v>89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-19084</v>
      </c>
      <c r="L66" s="16"/>
    </row>
    <row r="67" spans="1:11" ht="15">
      <c r="A67" s="20" t="s">
        <v>90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143118.14399999997</v>
      </c>
    </row>
    <row r="68" spans="1:11" ht="15">
      <c r="A68" s="21" t="s">
        <v>91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126570.504</v>
      </c>
    </row>
    <row r="69" spans="1:11" ht="15">
      <c r="A69" s="2" t="s">
        <v>92</v>
      </c>
      <c r="B69" s="3"/>
      <c r="C69" s="3"/>
      <c r="D69" s="3"/>
      <c r="E69" s="3"/>
      <c r="F69" s="3"/>
      <c r="G69" s="3"/>
      <c r="H69" s="3"/>
      <c r="I69" s="3"/>
      <c r="J69" s="4"/>
      <c r="K69" s="15">
        <f>K66+K67-K68</f>
        <v>-2536.3600000000297</v>
      </c>
    </row>
    <row r="70" spans="1:11" ht="15">
      <c r="A70" s="2" t="s">
        <v>93</v>
      </c>
      <c r="B70" s="3"/>
      <c r="C70" s="3"/>
      <c r="D70" s="3"/>
      <c r="E70" s="3"/>
      <c r="F70" s="3"/>
      <c r="G70" s="3"/>
      <c r="H70" s="3"/>
      <c r="I70" s="3"/>
      <c r="J70" s="4"/>
      <c r="K70" s="15" t="s">
        <v>17</v>
      </c>
    </row>
    <row r="71" spans="1:11" ht="15">
      <c r="A71" s="2" t="s">
        <v>35</v>
      </c>
      <c r="B71" s="3"/>
      <c r="C71" s="3"/>
      <c r="D71" s="3"/>
      <c r="E71" s="3"/>
      <c r="F71" s="3"/>
      <c r="G71" s="3"/>
      <c r="H71" s="3"/>
      <c r="I71" s="3"/>
      <c r="J71" s="4"/>
      <c r="K71" s="15" t="s">
        <v>17</v>
      </c>
    </row>
    <row r="72" spans="1:11" ht="15">
      <c r="A72" s="2" t="s">
        <v>36</v>
      </c>
      <c r="B72" s="3"/>
      <c r="C72" s="3"/>
      <c r="D72" s="3"/>
      <c r="E72" s="3"/>
      <c r="F72" s="3"/>
      <c r="G72" s="3"/>
      <c r="H72" s="3"/>
      <c r="I72" s="3"/>
      <c r="J72" s="4"/>
      <c r="K72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5"/>
  <sheetViews>
    <sheetView tabSelected="1" workbookViewId="0" topLeftCell="H100">
      <selection activeCell="V136" sqref="V136"/>
    </sheetView>
  </sheetViews>
  <sheetFormatPr defaultColWidth="9.00390625" defaultRowHeight="12.75"/>
  <cols>
    <col min="10" max="10" width="18.25390625" style="0" customWidth="1"/>
    <col min="22" max="22" width="8.375" style="0" customWidth="1"/>
    <col min="34" max="34" width="18.253906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41</v>
      </c>
      <c r="C2" s="1"/>
      <c r="D2" s="1"/>
      <c r="E2" s="1"/>
      <c r="F2" s="1"/>
      <c r="G2" s="1"/>
      <c r="H2" s="1"/>
      <c r="I2" s="1"/>
      <c r="M2" s="1"/>
      <c r="N2" s="1" t="s">
        <v>42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55</v>
      </c>
      <c r="B4" s="3"/>
      <c r="C4" s="3"/>
      <c r="D4" s="3"/>
      <c r="E4" s="3"/>
      <c r="F4" s="3"/>
      <c r="G4" s="3"/>
      <c r="H4" s="3"/>
      <c r="I4" s="3"/>
      <c r="J4" s="4"/>
      <c r="K4" s="12">
        <v>-19084</v>
      </c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2">
        <f>K9+K4-K27</f>
        <v>-17214.954</v>
      </c>
      <c r="X4" s="16"/>
      <c r="Y4" s="2" t="s">
        <v>77</v>
      </c>
      <c r="Z4" s="3"/>
      <c r="AA4" s="3"/>
      <c r="AB4" s="3"/>
      <c r="AC4" s="3"/>
      <c r="AD4" s="3"/>
      <c r="AE4" s="3"/>
      <c r="AF4" s="3"/>
      <c r="AG4" s="3"/>
      <c r="AH4" s="4"/>
      <c r="AI4" s="12">
        <f>W9+W4-W27</f>
        <v>-19040.908000000003</v>
      </c>
      <c r="AJ4" s="16"/>
    </row>
    <row r="5" spans="1:35" ht="15">
      <c r="A5" s="2" t="s">
        <v>56</v>
      </c>
      <c r="B5" s="3"/>
      <c r="C5" s="3"/>
      <c r="D5" s="3"/>
      <c r="E5" s="3"/>
      <c r="F5" s="3"/>
      <c r="G5" s="3"/>
      <c r="H5" s="3"/>
      <c r="I5" s="3"/>
      <c r="J5" s="4"/>
      <c r="K5" s="12" t="s">
        <v>17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2"/>
      <c r="Y5" s="2" t="s">
        <v>78</v>
      </c>
      <c r="Z5" s="3"/>
      <c r="AA5" s="3"/>
      <c r="AB5" s="3"/>
      <c r="AC5" s="3"/>
      <c r="AD5" s="3"/>
      <c r="AE5" s="3"/>
      <c r="AF5" s="3"/>
      <c r="AG5" s="3"/>
      <c r="AH5" s="4"/>
      <c r="AI5" s="12" t="s">
        <v>17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1274.2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1274.2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1274.2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27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27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27</v>
      </c>
    </row>
    <row r="8" spans="1:35" ht="15">
      <c r="A8" s="2" t="s">
        <v>44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44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44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11926.511999999999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11926.511999999999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11926.511999999999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97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5262.446</v>
      </c>
      <c r="M11" s="7" t="s">
        <v>97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5262.446</v>
      </c>
      <c r="Y11" s="7" t="s">
        <v>97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5262.446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267.582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267.582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267.582</v>
      </c>
    </row>
    <row r="13" spans="1:35" ht="15.75">
      <c r="A13" s="7" t="s">
        <v>52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2408.238</v>
      </c>
      <c r="M13" s="7" t="s">
        <v>52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2408.238</v>
      </c>
      <c r="Y13" s="7" t="s">
        <v>52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2408.238</v>
      </c>
    </row>
    <row r="14" spans="1:35" ht="15.75">
      <c r="A14" s="7" t="s">
        <v>53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1274.2</v>
      </c>
      <c r="M14" s="7" t="s">
        <v>53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1274.2</v>
      </c>
      <c r="Y14" s="7" t="s">
        <v>53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1274.2</v>
      </c>
    </row>
    <row r="15" spans="1:35" ht="15.75">
      <c r="A15" s="7" t="s">
        <v>79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79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79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80</v>
      </c>
      <c r="B16" s="6"/>
      <c r="C16" s="6"/>
      <c r="D16" s="6"/>
      <c r="E16" s="6"/>
      <c r="F16" s="6"/>
      <c r="G16" s="6"/>
      <c r="H16" s="6"/>
      <c r="I16" s="3"/>
      <c r="J16" s="4"/>
      <c r="K16" s="14">
        <f>K17+K20</f>
        <v>845</v>
      </c>
      <c r="M16" s="7" t="s">
        <v>80</v>
      </c>
      <c r="N16" s="6"/>
      <c r="O16" s="6"/>
      <c r="P16" s="6"/>
      <c r="Q16" s="6"/>
      <c r="R16" s="6"/>
      <c r="S16" s="6"/>
      <c r="T16" s="6"/>
      <c r="U16" s="3"/>
      <c r="V16" s="4"/>
      <c r="W16" s="14">
        <f>W17+W20</f>
        <v>4540</v>
      </c>
      <c r="Y16" s="7" t="s">
        <v>80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260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>
        <v>585</v>
      </c>
      <c r="M17" s="2" t="s">
        <v>96</v>
      </c>
      <c r="N17" s="3"/>
      <c r="O17" s="3"/>
      <c r="P17" s="3"/>
      <c r="Q17" s="3"/>
      <c r="R17" s="3"/>
      <c r="S17" s="3"/>
      <c r="T17" s="3"/>
      <c r="U17" s="3"/>
      <c r="V17" s="4"/>
      <c r="W17" s="5">
        <f>2920+1210</f>
        <v>4130</v>
      </c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94</v>
      </c>
      <c r="B20" s="3"/>
      <c r="C20" s="3"/>
      <c r="D20" s="3"/>
      <c r="E20" s="3"/>
      <c r="F20" s="3"/>
      <c r="G20" s="3"/>
      <c r="H20" s="3"/>
      <c r="I20" s="3"/>
      <c r="J20" s="4"/>
      <c r="K20" s="5">
        <v>260</v>
      </c>
      <c r="M20" s="2" t="s">
        <v>94</v>
      </c>
      <c r="N20" s="3"/>
      <c r="O20" s="3"/>
      <c r="P20" s="3"/>
      <c r="Q20" s="3"/>
      <c r="R20" s="3"/>
      <c r="S20" s="3"/>
      <c r="T20" s="3"/>
      <c r="U20" s="3"/>
      <c r="V20" s="4"/>
      <c r="W20" s="5">
        <f>260+150</f>
        <v>410</v>
      </c>
      <c r="Y20" s="2" t="s">
        <v>94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260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L23">
        <f>K9*12</f>
        <v>143118.14399999997</v>
      </c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L24">
        <f>9212*12</f>
        <v>110544</v>
      </c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95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95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95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10057.466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13752.466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9472.466</v>
      </c>
    </row>
    <row r="28" spans="5:30" ht="12.75">
      <c r="E28" s="18" t="s">
        <v>27</v>
      </c>
      <c r="R28" s="19" t="s">
        <v>25</v>
      </c>
      <c r="AD28" s="19" t="s">
        <v>24</v>
      </c>
    </row>
    <row r="29" spans="1:36" ht="15">
      <c r="A29" s="2" t="s">
        <v>61</v>
      </c>
      <c r="B29" s="3"/>
      <c r="C29" s="3"/>
      <c r="D29" s="3"/>
      <c r="E29" s="3"/>
      <c r="F29" s="3"/>
      <c r="G29" s="3"/>
      <c r="H29" s="3"/>
      <c r="I29" s="3"/>
      <c r="J29" s="4"/>
      <c r="K29" s="12">
        <f>AI9+AI4-AI27</f>
        <v>-16586.862000000005</v>
      </c>
      <c r="L29" s="16"/>
      <c r="M29" s="2" t="s">
        <v>59</v>
      </c>
      <c r="N29" s="3"/>
      <c r="O29" s="3"/>
      <c r="P29" s="3"/>
      <c r="Q29" s="3"/>
      <c r="R29" s="3"/>
      <c r="S29" s="3"/>
      <c r="T29" s="3"/>
      <c r="U29" s="3"/>
      <c r="V29" s="4"/>
      <c r="W29" s="12">
        <f>K34+K29-K52</f>
        <v>-17108.816000000006</v>
      </c>
      <c r="X29" s="16"/>
      <c r="Y29" s="2" t="s">
        <v>75</v>
      </c>
      <c r="Z29" s="3"/>
      <c r="AA29" s="3"/>
      <c r="AB29" s="3"/>
      <c r="AC29" s="3"/>
      <c r="AD29" s="3"/>
      <c r="AE29" s="3"/>
      <c r="AF29" s="3"/>
      <c r="AG29" s="3"/>
      <c r="AH29" s="4"/>
      <c r="AI29" s="12">
        <f>W34+W29-W52</f>
        <v>-15087.998000000007</v>
      </c>
      <c r="AJ29" s="16"/>
    </row>
    <row r="30" spans="1:35" ht="15">
      <c r="A30" s="2" t="s">
        <v>62</v>
      </c>
      <c r="B30" s="3"/>
      <c r="C30" s="3"/>
      <c r="D30" s="3"/>
      <c r="E30" s="3"/>
      <c r="F30" s="3"/>
      <c r="G30" s="3"/>
      <c r="H30" s="3"/>
      <c r="I30" s="3"/>
      <c r="J30" s="4"/>
      <c r="K30" s="12" t="s">
        <v>17</v>
      </c>
      <c r="M30" s="2" t="s">
        <v>60</v>
      </c>
      <c r="N30" s="3"/>
      <c r="O30" s="3"/>
      <c r="P30" s="3"/>
      <c r="Q30" s="3"/>
      <c r="R30" s="3"/>
      <c r="S30" s="3"/>
      <c r="T30" s="3"/>
      <c r="U30" s="3"/>
      <c r="V30" s="4"/>
      <c r="W30" s="12" t="s">
        <v>17</v>
      </c>
      <c r="Y30" s="2" t="s">
        <v>76</v>
      </c>
      <c r="Z30" s="3"/>
      <c r="AA30" s="3"/>
      <c r="AB30" s="3"/>
      <c r="AC30" s="3"/>
      <c r="AD30" s="3"/>
      <c r="AE30" s="3"/>
      <c r="AF30" s="3"/>
      <c r="AG30" s="3"/>
      <c r="AH30" s="4"/>
      <c r="AI30" s="12" t="s">
        <v>17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1274.2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1274.2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1274.2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f>K7</f>
        <v>27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27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27</v>
      </c>
    </row>
    <row r="33" spans="1:35" ht="15">
      <c r="A33" s="2" t="s">
        <v>44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46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44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48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11926.511999999999</v>
      </c>
      <c r="M34" s="2" t="s">
        <v>47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11926.511999999999</v>
      </c>
      <c r="Y34" s="2" t="s">
        <v>45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11926.511999999999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97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5262.446</v>
      </c>
      <c r="M36" s="7" t="s">
        <v>97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5262.446</v>
      </c>
      <c r="Y36" s="7" t="s">
        <v>97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5262.446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267.582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267.582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267.582</v>
      </c>
    </row>
    <row r="38" spans="1:35" ht="15.75">
      <c r="A38" s="7" t="s">
        <v>52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2408.238</v>
      </c>
      <c r="M38" s="7" t="s">
        <v>52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2408.238</v>
      </c>
      <c r="Y38" s="7" t="s">
        <v>52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2408.238</v>
      </c>
    </row>
    <row r="39" spans="1:35" ht="15.75">
      <c r="A39" s="7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1274.2</v>
      </c>
      <c r="M39" s="7" t="s">
        <v>53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1274.2</v>
      </c>
      <c r="Y39" s="7" t="s">
        <v>53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1274.2</v>
      </c>
    </row>
    <row r="40" spans="1:35" ht="15.75">
      <c r="A40" s="7" t="s">
        <v>79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79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433.22800000000007</v>
      </c>
      <c r="Y40" s="7" t="s">
        <v>79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433.22800000000007</v>
      </c>
    </row>
    <row r="41" spans="1:35" ht="15.75">
      <c r="A41" s="7" t="s">
        <v>80</v>
      </c>
      <c r="B41" s="6"/>
      <c r="C41" s="6"/>
      <c r="D41" s="6"/>
      <c r="E41" s="6"/>
      <c r="F41" s="6"/>
      <c r="G41" s="6"/>
      <c r="H41" s="6"/>
      <c r="I41" s="3"/>
      <c r="J41" s="4"/>
      <c r="K41" s="14">
        <f>K42+K45</f>
        <v>3236</v>
      </c>
      <c r="M41" s="7" t="s">
        <v>80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260</v>
      </c>
      <c r="Y41" s="7" t="s">
        <v>80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AI43+AI45</f>
        <v>1167</v>
      </c>
    </row>
    <row r="42" spans="1:37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>
        <v>2976</v>
      </c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  <c r="AK42" t="s">
        <v>17</v>
      </c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>
        <v>907</v>
      </c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94</v>
      </c>
      <c r="B45" s="3"/>
      <c r="C45" s="3"/>
      <c r="D45" s="3"/>
      <c r="E45" s="3"/>
      <c r="F45" s="3"/>
      <c r="G45" s="3"/>
      <c r="H45" s="3"/>
      <c r="I45" s="3"/>
      <c r="J45" s="4"/>
      <c r="K45" s="5">
        <v>260</v>
      </c>
      <c r="M45" s="2" t="s">
        <v>94</v>
      </c>
      <c r="N45" s="3"/>
      <c r="O45" s="3"/>
      <c r="P45" s="3"/>
      <c r="Q45" s="3"/>
      <c r="R45" s="3"/>
      <c r="S45" s="3"/>
      <c r="T45" s="3"/>
      <c r="U45" s="3"/>
      <c r="V45" s="4"/>
      <c r="W45" s="5">
        <v>260</v>
      </c>
      <c r="Y45" s="2" t="s">
        <v>94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260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6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  <c r="AJ50" s="16"/>
    </row>
    <row r="51" spans="1:35" ht="15">
      <c r="A51" s="2" t="s">
        <v>95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95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95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6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12448.466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9905.694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AI36+AI37+AI38+AI39+AI40+AI41</f>
        <v>10812.694</v>
      </c>
      <c r="AJ52" s="17" t="s">
        <v>17</v>
      </c>
    </row>
    <row r="54" spans="5:30" ht="12.75">
      <c r="E54" s="18" t="s">
        <v>13</v>
      </c>
      <c r="R54" s="19" t="s">
        <v>14</v>
      </c>
      <c r="AD54" s="19" t="s">
        <v>15</v>
      </c>
    </row>
    <row r="55" spans="1:35" ht="15">
      <c r="A55" s="2" t="s">
        <v>63</v>
      </c>
      <c r="B55" s="3"/>
      <c r="C55" s="3"/>
      <c r="D55" s="3"/>
      <c r="E55" s="3"/>
      <c r="F55" s="3"/>
      <c r="G55" s="3"/>
      <c r="H55" s="3"/>
      <c r="I55" s="3"/>
      <c r="J55" s="4"/>
      <c r="K55" s="12">
        <f>AI34+AI29-AI52</f>
        <v>-13974.180000000008</v>
      </c>
      <c r="L55" s="16"/>
      <c r="M55" s="2" t="s">
        <v>65</v>
      </c>
      <c r="N55" s="3"/>
      <c r="O55" s="3"/>
      <c r="P55" s="3"/>
      <c r="Q55" s="3"/>
      <c r="R55" s="3"/>
      <c r="S55" s="3"/>
      <c r="T55" s="3"/>
      <c r="U55" s="3"/>
      <c r="V55" s="4"/>
      <c r="W55" s="12">
        <f>K60+K55-K78</f>
        <v>-11953.362000000008</v>
      </c>
      <c r="Y55" s="2" t="s">
        <v>74</v>
      </c>
      <c r="Z55" s="3"/>
      <c r="AA55" s="3"/>
      <c r="AB55" s="3"/>
      <c r="AC55" s="3"/>
      <c r="AD55" s="3"/>
      <c r="AE55" s="3"/>
      <c r="AF55" s="3"/>
      <c r="AG55" s="3"/>
      <c r="AH55" s="4"/>
      <c r="AI55" s="12">
        <f>W60+W55-W78</f>
        <v>-9932.544000000009</v>
      </c>
    </row>
    <row r="56" spans="1:35" ht="15">
      <c r="A56" s="2" t="s">
        <v>64</v>
      </c>
      <c r="B56" s="3"/>
      <c r="C56" s="3"/>
      <c r="D56" s="3"/>
      <c r="E56" s="3"/>
      <c r="F56" s="3"/>
      <c r="G56" s="3"/>
      <c r="H56" s="3"/>
      <c r="I56" s="3"/>
      <c r="J56" s="4"/>
      <c r="K56" s="12" t="s">
        <v>17</v>
      </c>
      <c r="M56" s="2" t="s">
        <v>66</v>
      </c>
      <c r="N56" s="3"/>
      <c r="O56" s="3"/>
      <c r="P56" s="3"/>
      <c r="Q56" s="3"/>
      <c r="R56" s="3"/>
      <c r="S56" s="3"/>
      <c r="T56" s="3"/>
      <c r="U56" s="3"/>
      <c r="V56" s="4"/>
      <c r="W56" s="12"/>
      <c r="Y56" s="2" t="s">
        <v>73</v>
      </c>
      <c r="Z56" s="3"/>
      <c r="AA56" s="3"/>
      <c r="AB56" s="3"/>
      <c r="AC56" s="3"/>
      <c r="AD56" s="3"/>
      <c r="AE56" s="3"/>
      <c r="AF56" s="3"/>
      <c r="AG56" s="3"/>
      <c r="AH56" s="4"/>
      <c r="AI56" s="12" t="s">
        <v>17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1274.2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1274.2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1274.2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27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27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27</v>
      </c>
    </row>
    <row r="59" spans="1:35" ht="15">
      <c r="A59" s="2" t="s">
        <v>44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46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44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11926.511999999999</v>
      </c>
      <c r="M60" s="2" t="s">
        <v>26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11926.511999999999</v>
      </c>
      <c r="Y60" s="2" t="s">
        <v>49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11926.511999999999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97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5262.446</v>
      </c>
      <c r="M62" s="7" t="s">
        <v>97</v>
      </c>
      <c r="N62" s="3"/>
      <c r="O62" s="3"/>
      <c r="P62" s="3"/>
      <c r="Q62" s="3"/>
      <c r="R62" s="3"/>
      <c r="S62" s="3"/>
      <c r="T62" s="3"/>
      <c r="U62" s="3"/>
      <c r="V62" s="4"/>
      <c r="W62" s="15">
        <f aca="true" t="shared" si="0" ref="W62:W67">K62</f>
        <v>5262.446</v>
      </c>
      <c r="Y62" s="7" t="s">
        <v>97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5262.446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267.582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 t="shared" si="0"/>
        <v>267.582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267.582</v>
      </c>
    </row>
    <row r="64" spans="1:35" ht="15.75">
      <c r="A64" s="7" t="s">
        <v>52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2408.238</v>
      </c>
      <c r="M64" s="7" t="s">
        <v>52</v>
      </c>
      <c r="N64" s="3"/>
      <c r="O64" s="3"/>
      <c r="P64" s="3"/>
      <c r="Q64" s="3"/>
      <c r="R64" s="3"/>
      <c r="S64" s="3"/>
      <c r="T64" s="3"/>
      <c r="U64" s="3"/>
      <c r="V64" s="4"/>
      <c r="W64" s="15">
        <f t="shared" si="0"/>
        <v>2408.238</v>
      </c>
      <c r="Y64" s="7" t="s">
        <v>52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2408.238</v>
      </c>
    </row>
    <row r="65" spans="1:35" ht="15.75">
      <c r="A65" s="7" t="s">
        <v>53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1274.2</v>
      </c>
      <c r="M65" s="7" t="s">
        <v>53</v>
      </c>
      <c r="N65" s="3"/>
      <c r="O65" s="3"/>
      <c r="P65" s="3"/>
      <c r="Q65" s="3"/>
      <c r="R65" s="3"/>
      <c r="S65" s="3"/>
      <c r="T65" s="3"/>
      <c r="U65" s="3"/>
      <c r="V65" s="4"/>
      <c r="W65" s="15">
        <f t="shared" si="0"/>
        <v>1274.2</v>
      </c>
      <c r="Y65" s="7" t="s">
        <v>53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1274.2</v>
      </c>
    </row>
    <row r="66" spans="1:35" ht="15.75">
      <c r="A66" s="7" t="s">
        <v>79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433.22800000000007</v>
      </c>
      <c r="M66" s="7" t="s">
        <v>79</v>
      </c>
      <c r="N66" s="3"/>
      <c r="O66" s="3"/>
      <c r="P66" s="3"/>
      <c r="Q66" s="3"/>
      <c r="R66" s="3"/>
      <c r="S66" s="3"/>
      <c r="T66" s="3"/>
      <c r="U66" s="3"/>
      <c r="V66" s="4"/>
      <c r="W66" s="15">
        <f t="shared" si="0"/>
        <v>433.22800000000007</v>
      </c>
      <c r="Y66" s="7" t="s">
        <v>79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80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</f>
        <v>260</v>
      </c>
      <c r="M67" s="7" t="s">
        <v>80</v>
      </c>
      <c r="N67" s="6"/>
      <c r="O67" s="6"/>
      <c r="P67" s="6"/>
      <c r="Q67" s="6"/>
      <c r="R67" s="6"/>
      <c r="S67" s="6"/>
      <c r="T67" s="6"/>
      <c r="U67" s="3"/>
      <c r="V67" s="4"/>
      <c r="W67" s="14">
        <f t="shared" si="0"/>
        <v>260</v>
      </c>
      <c r="Y67" s="7" t="s">
        <v>80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260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94</v>
      </c>
      <c r="B71" s="3"/>
      <c r="C71" s="3"/>
      <c r="D71" s="3"/>
      <c r="E71" s="3"/>
      <c r="F71" s="3"/>
      <c r="G71" s="3"/>
      <c r="H71" s="3"/>
      <c r="I71" s="3"/>
      <c r="J71" s="4"/>
      <c r="K71" s="5">
        <v>260</v>
      </c>
      <c r="M71" s="2" t="s">
        <v>94</v>
      </c>
      <c r="N71" s="3"/>
      <c r="O71" s="3"/>
      <c r="P71" s="3"/>
      <c r="Q71" s="3"/>
      <c r="R71" s="3"/>
      <c r="S71" s="3"/>
      <c r="T71" s="3"/>
      <c r="U71" s="3"/>
      <c r="V71" s="4"/>
      <c r="W71" s="5">
        <v>260</v>
      </c>
      <c r="Y71" s="2" t="s">
        <v>94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260</v>
      </c>
    </row>
    <row r="72" spans="1:35" ht="15">
      <c r="A72" s="8" t="s">
        <v>6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95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95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95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5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W52</f>
        <v>9905.694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9905.694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9472.466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69</v>
      </c>
      <c r="B81" s="3"/>
      <c r="C81" s="3"/>
      <c r="D81" s="3"/>
      <c r="E81" s="3"/>
      <c r="F81" s="3"/>
      <c r="G81" s="3"/>
      <c r="H81" s="3"/>
      <c r="I81" s="3"/>
      <c r="J81" s="4"/>
      <c r="K81" s="12">
        <f>AI55+AI60-AI78</f>
        <v>-7478.4980000000105</v>
      </c>
      <c r="M81" s="2" t="s">
        <v>67</v>
      </c>
      <c r="N81" s="3"/>
      <c r="O81" s="3"/>
      <c r="P81" s="3"/>
      <c r="Q81" s="3"/>
      <c r="R81" s="3"/>
      <c r="S81" s="3"/>
      <c r="T81" s="3"/>
      <c r="U81" s="3"/>
      <c r="V81" s="4"/>
      <c r="W81" s="12">
        <f>K81+K86-K104</f>
        <v>-7444.452000000012</v>
      </c>
      <c r="Y81" s="2" t="s">
        <v>71</v>
      </c>
      <c r="Z81" s="3"/>
      <c r="AA81" s="3"/>
      <c r="AB81" s="3"/>
      <c r="AC81" s="3"/>
      <c r="AD81" s="3"/>
      <c r="AE81" s="3"/>
      <c r="AF81" s="3"/>
      <c r="AG81" s="3"/>
      <c r="AH81" s="4"/>
      <c r="AI81" s="12">
        <f>W81+W86-W104</f>
        <v>-4990.406000000014</v>
      </c>
    </row>
    <row r="82" spans="1:35" ht="15">
      <c r="A82" s="2" t="s">
        <v>70</v>
      </c>
      <c r="B82" s="3"/>
      <c r="C82" s="3"/>
      <c r="D82" s="3"/>
      <c r="E82" s="3"/>
      <c r="F82" s="3"/>
      <c r="G82" s="3"/>
      <c r="H82" s="3"/>
      <c r="I82" s="3"/>
      <c r="J82" s="4"/>
      <c r="K82" s="12" t="s">
        <v>17</v>
      </c>
      <c r="M82" s="2" t="s">
        <v>68</v>
      </c>
      <c r="N82" s="3"/>
      <c r="O82" s="3"/>
      <c r="P82" s="3"/>
      <c r="Q82" s="3"/>
      <c r="R82" s="3"/>
      <c r="S82" s="3"/>
      <c r="T82" s="3"/>
      <c r="U82" s="3"/>
      <c r="V82" s="4"/>
      <c r="W82" s="15" t="s">
        <v>17</v>
      </c>
      <c r="Y82" s="2" t="s">
        <v>72</v>
      </c>
      <c r="Z82" s="3"/>
      <c r="AA82" s="3"/>
      <c r="AB82" s="3"/>
      <c r="AC82" s="3"/>
      <c r="AD82" s="3"/>
      <c r="AE82" s="3"/>
      <c r="AF82" s="3"/>
      <c r="AG82" s="3"/>
      <c r="AH82" s="4"/>
      <c r="AI82" s="12" t="s">
        <v>17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1274.2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1274.2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1274.2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27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27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27</v>
      </c>
    </row>
    <row r="85" spans="1:35" ht="15">
      <c r="A85" s="2" t="s">
        <v>44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44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44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29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11926.511999999999</v>
      </c>
      <c r="M86" s="2" t="s">
        <v>51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11926.511999999999</v>
      </c>
      <c r="Y86" s="2" t="s">
        <v>50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11926.511999999999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97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5262.446</v>
      </c>
      <c r="M88" s="7" t="s">
        <v>97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5262.446</v>
      </c>
      <c r="Y88" s="7" t="s">
        <v>97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5262.446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267.582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267.582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267.582</v>
      </c>
    </row>
    <row r="90" spans="1:35" ht="15.75">
      <c r="A90" s="7" t="s">
        <v>52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2408.238</v>
      </c>
      <c r="M90" s="7" t="s">
        <v>52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2408.238</v>
      </c>
      <c r="Y90" s="7" t="s">
        <v>52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2408.238</v>
      </c>
    </row>
    <row r="91" spans="1:35" ht="15.75">
      <c r="A91" s="7" t="s">
        <v>53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1274.2</v>
      </c>
      <c r="M91" s="7" t="s">
        <v>53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1274.2</v>
      </c>
      <c r="Y91" s="7" t="s">
        <v>53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1274.2</v>
      </c>
    </row>
    <row r="92" spans="1:35" ht="15.75">
      <c r="A92" s="7" t="s">
        <v>79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79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79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80</v>
      </c>
      <c r="B93" s="6"/>
      <c r="C93" s="6"/>
      <c r="D93" s="6"/>
      <c r="E93" s="6"/>
      <c r="F93" s="6"/>
      <c r="G93" s="6"/>
      <c r="H93" s="6"/>
      <c r="I93" s="3"/>
      <c r="J93" s="4"/>
      <c r="K93" s="14">
        <f>K95+K97</f>
        <v>2680</v>
      </c>
      <c r="M93" s="7" t="s">
        <v>80</v>
      </c>
      <c r="N93" s="6"/>
      <c r="O93" s="6"/>
      <c r="P93" s="6"/>
      <c r="Q93" s="6"/>
      <c r="R93" s="6"/>
      <c r="S93" s="6"/>
      <c r="T93" s="6"/>
      <c r="U93" s="3"/>
      <c r="V93" s="4"/>
      <c r="W93" s="14">
        <f>W97</f>
        <v>260</v>
      </c>
      <c r="Y93" s="7" t="s">
        <v>80</v>
      </c>
      <c r="Z93" s="6"/>
      <c r="AA93" s="6"/>
      <c r="AB93" s="6"/>
      <c r="AC93" s="6"/>
      <c r="AD93" s="6"/>
      <c r="AE93" s="6"/>
      <c r="AF93" s="6"/>
      <c r="AG93" s="3"/>
      <c r="AH93" s="4"/>
      <c r="AI93" s="5">
        <f>AI97</f>
        <v>260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>
        <f>1210+605</f>
        <v>1815</v>
      </c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94</v>
      </c>
      <c r="B97" s="3"/>
      <c r="C97" s="3"/>
      <c r="D97" s="3"/>
      <c r="E97" s="3"/>
      <c r="F97" s="3"/>
      <c r="G97" s="3"/>
      <c r="H97" s="3"/>
      <c r="I97" s="3"/>
      <c r="J97" s="4"/>
      <c r="K97" s="5">
        <f>260+605</f>
        <v>865</v>
      </c>
      <c r="M97" s="2" t="s">
        <v>94</v>
      </c>
      <c r="N97" s="3"/>
      <c r="O97" s="3"/>
      <c r="P97" s="3"/>
      <c r="Q97" s="3"/>
      <c r="R97" s="3"/>
      <c r="S97" s="3"/>
      <c r="T97" s="3"/>
      <c r="U97" s="3"/>
      <c r="V97" s="4"/>
      <c r="W97" s="5">
        <v>260</v>
      </c>
      <c r="Y97" s="2" t="s">
        <v>94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260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95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95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95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11892.466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9472.466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9472.466</v>
      </c>
    </row>
    <row r="107" spans="35:36" ht="12.75">
      <c r="AI107" s="23">
        <f>AI86+AI81-AI104</f>
        <v>-2536.360000000015</v>
      </c>
      <c r="AJ107" s="16"/>
    </row>
    <row r="108" spans="11:22" ht="15">
      <c r="K108" t="s">
        <v>98</v>
      </c>
      <c r="L108" t="s">
        <v>99</v>
      </c>
      <c r="M108" s="24" t="s">
        <v>100</v>
      </c>
      <c r="N108" t="s">
        <v>27</v>
      </c>
      <c r="O108" t="s">
        <v>25</v>
      </c>
      <c r="P108" t="s">
        <v>24</v>
      </c>
      <c r="Q108" t="s">
        <v>13</v>
      </c>
      <c r="R108" t="s">
        <v>14</v>
      </c>
      <c r="S108" t="s">
        <v>15</v>
      </c>
      <c r="T108" t="s">
        <v>101</v>
      </c>
      <c r="U108" t="s">
        <v>19</v>
      </c>
      <c r="V108" t="s">
        <v>20</v>
      </c>
    </row>
    <row r="109" spans="1:35" ht="15">
      <c r="A109" s="2" t="s">
        <v>102</v>
      </c>
      <c r="B109" s="3"/>
      <c r="C109" s="3"/>
      <c r="D109" s="3"/>
      <c r="E109" s="3"/>
      <c r="F109" s="3"/>
      <c r="G109" s="3"/>
      <c r="H109" s="3"/>
      <c r="I109" s="3"/>
      <c r="J109" s="4"/>
      <c r="K109" s="15">
        <f>K4</f>
        <v>-19084</v>
      </c>
      <c r="L109" s="25">
        <f>W4</f>
        <v>-17214.954</v>
      </c>
      <c r="M109" s="25">
        <f>AI4</f>
        <v>-19040.908000000003</v>
      </c>
      <c r="N109" s="25">
        <f>K29</f>
        <v>-16586.862000000005</v>
      </c>
      <c r="O109" s="25">
        <f>W29</f>
        <v>-17108.816000000006</v>
      </c>
      <c r="P109" s="25">
        <f>AI29</f>
        <v>-15087.998000000007</v>
      </c>
      <c r="Q109" s="25">
        <f>K55</f>
        <v>-13974.180000000008</v>
      </c>
      <c r="R109" s="25">
        <f>W55</f>
        <v>-11953.362000000008</v>
      </c>
      <c r="S109" s="26">
        <f>AI55</f>
        <v>-9932.544000000009</v>
      </c>
      <c r="T109" s="26">
        <f>K81</f>
        <v>-7478.4980000000105</v>
      </c>
      <c r="U109" s="26">
        <f>W81</f>
        <v>-7444.452000000012</v>
      </c>
      <c r="V109" s="26">
        <f>AI81</f>
        <v>-4990.406000000014</v>
      </c>
      <c r="AI109" s="17"/>
    </row>
    <row r="110" spans="1:22" ht="15">
      <c r="A110" s="2" t="s">
        <v>103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25"/>
      <c r="M110" s="25"/>
      <c r="N110" s="25"/>
      <c r="O110" s="25"/>
      <c r="P110" s="25"/>
      <c r="Q110" s="25"/>
      <c r="R110" s="25"/>
      <c r="S110" s="26"/>
      <c r="T110" s="26"/>
      <c r="U110" s="26"/>
      <c r="V110" s="26" t="str">
        <f aca="true" t="shared" si="1" ref="V110:V132">AI82</f>
        <v> 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12">
        <f aca="true" t="shared" si="2" ref="K110:K132">K6</f>
        <v>1274.2</v>
      </c>
      <c r="L111" s="25">
        <f aca="true" t="shared" si="3" ref="L110:L132">W6</f>
        <v>1274.2</v>
      </c>
      <c r="M111" s="25">
        <f aca="true" t="shared" si="4" ref="M110:M132">AI6</f>
        <v>1274.2</v>
      </c>
      <c r="N111" s="25">
        <f aca="true" t="shared" si="5" ref="N110:N132">K31</f>
        <v>1274.2</v>
      </c>
      <c r="O111" s="25">
        <f aca="true" t="shared" si="6" ref="O110:O132">W31</f>
        <v>1274.2</v>
      </c>
      <c r="P111" s="25">
        <f aca="true" t="shared" si="7" ref="P110:P132">AI31</f>
        <v>1274.2</v>
      </c>
      <c r="Q111" s="25">
        <f aca="true" t="shared" si="8" ref="Q110:Q132">K57</f>
        <v>1274.2</v>
      </c>
      <c r="R111" s="25">
        <f aca="true" t="shared" si="9" ref="R110:R132">W57</f>
        <v>1274.2</v>
      </c>
      <c r="S111" s="25">
        <f aca="true" t="shared" si="10" ref="S110:S132">AI57</f>
        <v>1274.2</v>
      </c>
      <c r="T111" s="25">
        <f aca="true" t="shared" si="11" ref="T110:T132">K83</f>
        <v>1274.2</v>
      </c>
      <c r="U111" s="25">
        <f aca="true" t="shared" si="12" ref="U110:U132">W83</f>
        <v>1274.2</v>
      </c>
      <c r="V111" s="25">
        <f t="shared" si="1"/>
        <v>1274.2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15">
        <f t="shared" si="2"/>
        <v>27</v>
      </c>
      <c r="L112" s="26">
        <f t="shared" si="3"/>
        <v>27</v>
      </c>
      <c r="M112" s="26">
        <f t="shared" si="4"/>
        <v>27</v>
      </c>
      <c r="N112" s="26">
        <f t="shared" si="5"/>
        <v>27</v>
      </c>
      <c r="O112" s="26">
        <f t="shared" si="6"/>
        <v>27</v>
      </c>
      <c r="P112" s="26">
        <f t="shared" si="7"/>
        <v>27</v>
      </c>
      <c r="Q112" s="26">
        <f t="shared" si="8"/>
        <v>27</v>
      </c>
      <c r="R112" s="26">
        <f t="shared" si="9"/>
        <v>27</v>
      </c>
      <c r="S112" s="26">
        <f t="shared" si="10"/>
        <v>27</v>
      </c>
      <c r="T112" s="26">
        <f t="shared" si="11"/>
        <v>27</v>
      </c>
      <c r="U112" s="26">
        <f t="shared" si="12"/>
        <v>27</v>
      </c>
      <c r="V112" s="26">
        <f t="shared" si="1"/>
        <v>27</v>
      </c>
    </row>
    <row r="113" spans="1:22" ht="15">
      <c r="A113" s="2" t="s">
        <v>44</v>
      </c>
      <c r="B113" s="3"/>
      <c r="C113" s="3"/>
      <c r="D113" s="3"/>
      <c r="E113" s="3"/>
      <c r="F113" s="3"/>
      <c r="G113" s="3"/>
      <c r="H113" s="3"/>
      <c r="I113" s="3"/>
      <c r="J113" s="4"/>
      <c r="K113" s="13">
        <f t="shared" si="2"/>
        <v>9.36</v>
      </c>
      <c r="L113" s="27">
        <f t="shared" si="3"/>
        <v>9.36</v>
      </c>
      <c r="M113" s="27">
        <f t="shared" si="4"/>
        <v>9.36</v>
      </c>
      <c r="N113" s="27">
        <f t="shared" si="5"/>
        <v>9.36</v>
      </c>
      <c r="O113" s="27">
        <f t="shared" si="6"/>
        <v>9.36</v>
      </c>
      <c r="P113" s="27">
        <f t="shared" si="7"/>
        <v>9.36</v>
      </c>
      <c r="Q113" s="27">
        <f t="shared" si="8"/>
        <v>9.36</v>
      </c>
      <c r="R113" s="27">
        <f t="shared" si="9"/>
        <v>9.36</v>
      </c>
      <c r="S113" s="27">
        <f t="shared" si="10"/>
        <v>9.36</v>
      </c>
      <c r="T113" s="27">
        <f t="shared" si="11"/>
        <v>9.36</v>
      </c>
      <c r="U113" s="27">
        <f t="shared" si="12"/>
        <v>9.36</v>
      </c>
      <c r="V113" s="27">
        <f t="shared" si="1"/>
        <v>9.36</v>
      </c>
    </row>
    <row r="114" spans="1:22" ht="15">
      <c r="A114" s="2" t="s">
        <v>104</v>
      </c>
      <c r="B114" s="3"/>
      <c r="C114" s="3"/>
      <c r="D114" s="3"/>
      <c r="E114" s="3"/>
      <c r="F114" s="3"/>
      <c r="G114" s="3"/>
      <c r="H114" s="3"/>
      <c r="I114" s="3"/>
      <c r="J114" s="4"/>
      <c r="K114" s="15">
        <f t="shared" si="2"/>
        <v>11926.511999999999</v>
      </c>
      <c r="L114" s="26">
        <f t="shared" si="3"/>
        <v>11926.511999999999</v>
      </c>
      <c r="M114" s="26">
        <f t="shared" si="4"/>
        <v>11926.511999999999</v>
      </c>
      <c r="N114" s="26">
        <f t="shared" si="5"/>
        <v>11926.511999999999</v>
      </c>
      <c r="O114" s="26">
        <f t="shared" si="6"/>
        <v>11926.511999999999</v>
      </c>
      <c r="P114" s="26">
        <f t="shared" si="7"/>
        <v>11926.511999999999</v>
      </c>
      <c r="Q114" s="26">
        <f t="shared" si="8"/>
        <v>11926.511999999999</v>
      </c>
      <c r="R114" s="26">
        <f t="shared" si="9"/>
        <v>11926.511999999999</v>
      </c>
      <c r="S114" s="26">
        <f t="shared" si="10"/>
        <v>11926.511999999999</v>
      </c>
      <c r="T114" s="26">
        <f t="shared" si="11"/>
        <v>11926.511999999999</v>
      </c>
      <c r="U114" s="26">
        <f t="shared" si="12"/>
        <v>11926.511999999999</v>
      </c>
      <c r="V114" s="26">
        <f t="shared" si="1"/>
        <v>11926.511999999999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15"/>
      <c r="L115" s="25"/>
      <c r="M115" s="25"/>
      <c r="N115" s="25"/>
      <c r="O115" s="25"/>
      <c r="P115" s="25"/>
      <c r="Q115" s="25"/>
      <c r="R115" s="25"/>
      <c r="S115" s="26"/>
      <c r="T115" s="26"/>
      <c r="U115" s="26"/>
      <c r="V115" s="26"/>
    </row>
    <row r="116" spans="1:22" ht="15.75">
      <c r="A116" s="7" t="s">
        <v>97</v>
      </c>
      <c r="B116" s="3"/>
      <c r="C116" s="3"/>
      <c r="D116" s="3"/>
      <c r="E116" s="3"/>
      <c r="F116" s="3"/>
      <c r="G116" s="3"/>
      <c r="H116" s="3"/>
      <c r="I116" s="3"/>
      <c r="J116" s="4"/>
      <c r="K116" s="15">
        <f t="shared" si="2"/>
        <v>5262.446</v>
      </c>
      <c r="L116" s="26">
        <f t="shared" si="3"/>
        <v>5262.446</v>
      </c>
      <c r="M116" s="26">
        <f t="shared" si="4"/>
        <v>5262.446</v>
      </c>
      <c r="N116" s="26">
        <f t="shared" si="5"/>
        <v>5262.446</v>
      </c>
      <c r="O116" s="26">
        <f t="shared" si="6"/>
        <v>5262.446</v>
      </c>
      <c r="P116" s="26">
        <f t="shared" si="7"/>
        <v>5262.446</v>
      </c>
      <c r="Q116" s="26">
        <f t="shared" si="8"/>
        <v>5262.446</v>
      </c>
      <c r="R116" s="26">
        <f t="shared" si="9"/>
        <v>5262.446</v>
      </c>
      <c r="S116" s="26">
        <f t="shared" si="10"/>
        <v>5262.446</v>
      </c>
      <c r="T116" s="26">
        <f t="shared" si="11"/>
        <v>5262.446</v>
      </c>
      <c r="U116" s="26">
        <f t="shared" si="12"/>
        <v>5262.446</v>
      </c>
      <c r="V116" s="26">
        <f t="shared" si="1"/>
        <v>5262.446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15">
        <f t="shared" si="2"/>
        <v>267.582</v>
      </c>
      <c r="L117" s="26">
        <f t="shared" si="3"/>
        <v>267.582</v>
      </c>
      <c r="M117" s="26">
        <f t="shared" si="4"/>
        <v>267.582</v>
      </c>
      <c r="N117" s="26">
        <f t="shared" si="5"/>
        <v>267.582</v>
      </c>
      <c r="O117" s="26">
        <f t="shared" si="6"/>
        <v>267.582</v>
      </c>
      <c r="P117" s="26">
        <f t="shared" si="7"/>
        <v>267.582</v>
      </c>
      <c r="Q117" s="26">
        <f t="shared" si="8"/>
        <v>267.582</v>
      </c>
      <c r="R117" s="26">
        <f t="shared" si="9"/>
        <v>267.582</v>
      </c>
      <c r="S117" s="26">
        <f t="shared" si="10"/>
        <v>267.582</v>
      </c>
      <c r="T117" s="26">
        <f t="shared" si="11"/>
        <v>267.582</v>
      </c>
      <c r="U117" s="26">
        <f t="shared" si="12"/>
        <v>267.582</v>
      </c>
      <c r="V117" s="26">
        <f t="shared" si="1"/>
        <v>267.582</v>
      </c>
    </row>
    <row r="118" spans="1:22" ht="15.75">
      <c r="A118" s="7" t="s">
        <v>52</v>
      </c>
      <c r="B118" s="3"/>
      <c r="C118" s="3"/>
      <c r="D118" s="3"/>
      <c r="E118" s="3"/>
      <c r="F118" s="3"/>
      <c r="G118" s="3"/>
      <c r="H118" s="3"/>
      <c r="I118" s="3"/>
      <c r="J118" s="4"/>
      <c r="K118" s="15">
        <f t="shared" si="2"/>
        <v>2408.238</v>
      </c>
      <c r="L118" s="26">
        <f t="shared" si="3"/>
        <v>2408.238</v>
      </c>
      <c r="M118" s="26">
        <f t="shared" si="4"/>
        <v>2408.238</v>
      </c>
      <c r="N118" s="26">
        <f t="shared" si="5"/>
        <v>2408.238</v>
      </c>
      <c r="O118" s="26">
        <f t="shared" si="6"/>
        <v>2408.238</v>
      </c>
      <c r="P118" s="26">
        <f t="shared" si="7"/>
        <v>2408.238</v>
      </c>
      <c r="Q118" s="26">
        <f t="shared" si="8"/>
        <v>2408.238</v>
      </c>
      <c r="R118" s="26">
        <f t="shared" si="9"/>
        <v>2408.238</v>
      </c>
      <c r="S118" s="26">
        <f t="shared" si="10"/>
        <v>2408.238</v>
      </c>
      <c r="T118" s="26">
        <f t="shared" si="11"/>
        <v>2408.238</v>
      </c>
      <c r="U118" s="26">
        <f t="shared" si="12"/>
        <v>2408.238</v>
      </c>
      <c r="V118" s="26">
        <f t="shared" si="1"/>
        <v>2408.238</v>
      </c>
    </row>
    <row r="119" spans="1:22" ht="15.75">
      <c r="A119" s="7" t="s">
        <v>53</v>
      </c>
      <c r="B119" s="3"/>
      <c r="C119" s="3"/>
      <c r="D119" s="3"/>
      <c r="E119" s="3"/>
      <c r="F119" s="3"/>
      <c r="G119" s="3"/>
      <c r="H119" s="3"/>
      <c r="I119" s="3"/>
      <c r="J119" s="4"/>
      <c r="K119" s="15">
        <f t="shared" si="2"/>
        <v>1274.2</v>
      </c>
      <c r="L119" s="26">
        <f t="shared" si="3"/>
        <v>1274.2</v>
      </c>
      <c r="M119" s="26">
        <f t="shared" si="4"/>
        <v>1274.2</v>
      </c>
      <c r="N119" s="26">
        <f t="shared" si="5"/>
        <v>1274.2</v>
      </c>
      <c r="O119" s="26">
        <f t="shared" si="6"/>
        <v>1274.2</v>
      </c>
      <c r="P119" s="26">
        <f t="shared" si="7"/>
        <v>1274.2</v>
      </c>
      <c r="Q119" s="26">
        <f t="shared" si="8"/>
        <v>1274.2</v>
      </c>
      <c r="R119" s="26">
        <f t="shared" si="9"/>
        <v>1274.2</v>
      </c>
      <c r="S119" s="26">
        <f t="shared" si="10"/>
        <v>1274.2</v>
      </c>
      <c r="T119" s="26">
        <f t="shared" si="11"/>
        <v>1274.2</v>
      </c>
      <c r="U119" s="26">
        <f t="shared" si="12"/>
        <v>1274.2</v>
      </c>
      <c r="V119" s="26">
        <f t="shared" si="1"/>
        <v>1274.2</v>
      </c>
    </row>
    <row r="120" spans="1:22" ht="15.75">
      <c r="A120" s="7" t="s">
        <v>79</v>
      </c>
      <c r="B120" s="3"/>
      <c r="C120" s="3"/>
      <c r="D120" s="3"/>
      <c r="E120" s="3"/>
      <c r="F120" s="3"/>
      <c r="G120" s="3"/>
      <c r="H120" s="3"/>
      <c r="I120" s="3"/>
      <c r="J120" s="4"/>
      <c r="K120" s="15">
        <f t="shared" si="2"/>
        <v>0</v>
      </c>
      <c r="L120" s="26">
        <f t="shared" si="3"/>
        <v>0</v>
      </c>
      <c r="M120" s="26">
        <f t="shared" si="4"/>
        <v>0</v>
      </c>
      <c r="N120" s="26">
        <f t="shared" si="5"/>
        <v>0</v>
      </c>
      <c r="O120" s="26">
        <f t="shared" si="6"/>
        <v>433.22800000000007</v>
      </c>
      <c r="P120" s="26">
        <f t="shared" si="7"/>
        <v>433.22800000000007</v>
      </c>
      <c r="Q120" s="26">
        <f t="shared" si="8"/>
        <v>433.22800000000007</v>
      </c>
      <c r="R120" s="26">
        <f t="shared" si="9"/>
        <v>433.22800000000007</v>
      </c>
      <c r="S120" s="26">
        <f t="shared" si="10"/>
        <v>0</v>
      </c>
      <c r="T120" s="26">
        <f t="shared" si="11"/>
        <v>0</v>
      </c>
      <c r="U120" s="26">
        <f t="shared" si="12"/>
        <v>0</v>
      </c>
      <c r="V120" s="26">
        <f t="shared" si="1"/>
        <v>0</v>
      </c>
    </row>
    <row r="121" spans="1:22" ht="15.75">
      <c r="A121" s="7" t="s">
        <v>80</v>
      </c>
      <c r="B121" s="6"/>
      <c r="C121" s="6"/>
      <c r="D121" s="6"/>
      <c r="E121" s="6"/>
      <c r="F121" s="6"/>
      <c r="G121" s="6"/>
      <c r="H121" s="6"/>
      <c r="I121" s="3"/>
      <c r="J121" s="4"/>
      <c r="K121" s="15">
        <f t="shared" si="2"/>
        <v>845</v>
      </c>
      <c r="L121" s="26">
        <f t="shared" si="3"/>
        <v>4540</v>
      </c>
      <c r="M121" s="26">
        <f t="shared" si="4"/>
        <v>260</v>
      </c>
      <c r="N121" s="26">
        <f t="shared" si="5"/>
        <v>3236</v>
      </c>
      <c r="O121" s="26">
        <f t="shared" si="6"/>
        <v>260</v>
      </c>
      <c r="P121" s="26">
        <f t="shared" si="7"/>
        <v>1167</v>
      </c>
      <c r="Q121" s="26">
        <f t="shared" si="8"/>
        <v>260</v>
      </c>
      <c r="R121" s="26">
        <f t="shared" si="9"/>
        <v>260</v>
      </c>
      <c r="S121" s="26">
        <f t="shared" si="10"/>
        <v>260</v>
      </c>
      <c r="T121" s="26">
        <f t="shared" si="11"/>
        <v>2680</v>
      </c>
      <c r="U121" s="26">
        <f t="shared" si="12"/>
        <v>260</v>
      </c>
      <c r="V121" s="26">
        <f t="shared" si="1"/>
        <v>260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15">
        <f t="shared" si="2"/>
        <v>585</v>
      </c>
      <c r="L122" s="26">
        <f t="shared" si="3"/>
        <v>4130</v>
      </c>
      <c r="M122" s="26">
        <f t="shared" si="4"/>
        <v>0</v>
      </c>
      <c r="N122" s="26">
        <f t="shared" si="5"/>
        <v>2976</v>
      </c>
      <c r="O122" s="26">
        <f t="shared" si="6"/>
        <v>0</v>
      </c>
      <c r="P122" s="26">
        <f t="shared" si="7"/>
        <v>0</v>
      </c>
      <c r="Q122" s="26">
        <f t="shared" si="8"/>
        <v>0</v>
      </c>
      <c r="R122" s="26">
        <f t="shared" si="9"/>
        <v>0</v>
      </c>
      <c r="S122" s="26">
        <f t="shared" si="10"/>
        <v>0</v>
      </c>
      <c r="T122" s="26">
        <f t="shared" si="11"/>
        <v>0</v>
      </c>
      <c r="U122" s="26">
        <f t="shared" si="12"/>
        <v>0</v>
      </c>
      <c r="V122" s="26">
        <f t="shared" si="1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15">
        <f t="shared" si="2"/>
        <v>0</v>
      </c>
      <c r="L123" s="26">
        <f t="shared" si="3"/>
        <v>0</v>
      </c>
      <c r="M123" s="26">
        <f t="shared" si="4"/>
        <v>0</v>
      </c>
      <c r="N123" s="26">
        <f t="shared" si="5"/>
        <v>0</v>
      </c>
      <c r="O123" s="26">
        <f t="shared" si="6"/>
        <v>0</v>
      </c>
      <c r="P123" s="26">
        <f t="shared" si="7"/>
        <v>907</v>
      </c>
      <c r="Q123" s="26">
        <f t="shared" si="8"/>
        <v>0</v>
      </c>
      <c r="R123" s="26">
        <f t="shared" si="9"/>
        <v>0</v>
      </c>
      <c r="S123" s="26">
        <f t="shared" si="10"/>
        <v>0</v>
      </c>
      <c r="T123" s="26">
        <f t="shared" si="11"/>
        <v>1815</v>
      </c>
      <c r="U123" s="26">
        <f t="shared" si="12"/>
        <v>0</v>
      </c>
      <c r="V123" s="26">
        <f t="shared" si="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15">
        <f t="shared" si="2"/>
        <v>0</v>
      </c>
      <c r="L124" s="26">
        <f t="shared" si="3"/>
        <v>0</v>
      </c>
      <c r="M124" s="26">
        <f t="shared" si="4"/>
        <v>0</v>
      </c>
      <c r="N124" s="26">
        <f t="shared" si="5"/>
        <v>0</v>
      </c>
      <c r="O124" s="26">
        <f t="shared" si="6"/>
        <v>0</v>
      </c>
      <c r="P124" s="26">
        <f t="shared" si="7"/>
        <v>0</v>
      </c>
      <c r="Q124" s="26">
        <f t="shared" si="8"/>
        <v>0</v>
      </c>
      <c r="R124" s="26">
        <f t="shared" si="9"/>
        <v>0</v>
      </c>
      <c r="S124" s="26">
        <f t="shared" si="10"/>
        <v>0</v>
      </c>
      <c r="T124" s="26">
        <f t="shared" si="11"/>
        <v>0</v>
      </c>
      <c r="U124" s="26">
        <f t="shared" si="12"/>
        <v>0</v>
      </c>
      <c r="V124" s="26">
        <f t="shared" si="1"/>
        <v>0</v>
      </c>
    </row>
    <row r="125" spans="1:22" ht="15">
      <c r="A125" s="2" t="s">
        <v>94</v>
      </c>
      <c r="B125" s="3"/>
      <c r="C125" s="3"/>
      <c r="D125" s="3"/>
      <c r="E125" s="3"/>
      <c r="F125" s="3"/>
      <c r="G125" s="3"/>
      <c r="H125" s="3"/>
      <c r="I125" s="3"/>
      <c r="J125" s="4"/>
      <c r="K125" s="15">
        <f t="shared" si="2"/>
        <v>260</v>
      </c>
      <c r="L125" s="26">
        <f t="shared" si="3"/>
        <v>410</v>
      </c>
      <c r="M125" s="26">
        <f t="shared" si="4"/>
        <v>260</v>
      </c>
      <c r="N125" s="26">
        <f t="shared" si="5"/>
        <v>260</v>
      </c>
      <c r="O125" s="26">
        <f t="shared" si="6"/>
        <v>260</v>
      </c>
      <c r="P125" s="26">
        <f t="shared" si="7"/>
        <v>260</v>
      </c>
      <c r="Q125" s="26">
        <f t="shared" si="8"/>
        <v>260</v>
      </c>
      <c r="R125" s="26">
        <f t="shared" si="9"/>
        <v>260</v>
      </c>
      <c r="S125" s="26">
        <f t="shared" si="10"/>
        <v>260</v>
      </c>
      <c r="T125" s="26">
        <f t="shared" si="11"/>
        <v>865</v>
      </c>
      <c r="U125" s="26">
        <f t="shared" si="12"/>
        <v>260</v>
      </c>
      <c r="V125" s="26">
        <f t="shared" si="1"/>
        <v>260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15">
        <f t="shared" si="2"/>
        <v>0</v>
      </c>
      <c r="L126" s="26">
        <f t="shared" si="3"/>
        <v>0</v>
      </c>
      <c r="M126" s="26">
        <f t="shared" si="4"/>
        <v>0</v>
      </c>
      <c r="N126" s="26">
        <f t="shared" si="5"/>
        <v>0</v>
      </c>
      <c r="O126" s="26">
        <f t="shared" si="6"/>
        <v>0</v>
      </c>
      <c r="P126" s="26">
        <f t="shared" si="7"/>
        <v>0</v>
      </c>
      <c r="Q126" s="26">
        <f t="shared" si="8"/>
        <v>0</v>
      </c>
      <c r="R126" s="26">
        <f t="shared" si="9"/>
        <v>0</v>
      </c>
      <c r="S126" s="26">
        <f t="shared" si="10"/>
        <v>0</v>
      </c>
      <c r="T126" s="26">
        <f t="shared" si="11"/>
        <v>0</v>
      </c>
      <c r="U126" s="26">
        <f t="shared" si="12"/>
        <v>0</v>
      </c>
      <c r="V126" s="26">
        <f t="shared" si="1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15">
        <f t="shared" si="2"/>
        <v>0</v>
      </c>
      <c r="L127" s="26">
        <f t="shared" si="3"/>
        <v>0</v>
      </c>
      <c r="M127" s="26">
        <f t="shared" si="4"/>
        <v>0</v>
      </c>
      <c r="N127" s="26">
        <f t="shared" si="5"/>
        <v>0</v>
      </c>
      <c r="O127" s="26">
        <f t="shared" si="6"/>
        <v>0</v>
      </c>
      <c r="P127" s="26">
        <f t="shared" si="7"/>
        <v>0</v>
      </c>
      <c r="Q127" s="26">
        <f t="shared" si="8"/>
        <v>0</v>
      </c>
      <c r="R127" s="26">
        <f t="shared" si="9"/>
        <v>0</v>
      </c>
      <c r="S127" s="26">
        <f t="shared" si="10"/>
        <v>0</v>
      </c>
      <c r="T127" s="26">
        <f t="shared" si="11"/>
        <v>0</v>
      </c>
      <c r="U127" s="26">
        <f t="shared" si="12"/>
        <v>0</v>
      </c>
      <c r="V127" s="26">
        <f t="shared" si="1"/>
        <v>0</v>
      </c>
    </row>
    <row r="128" spans="1:22" ht="15">
      <c r="A128" s="2" t="s">
        <v>105</v>
      </c>
      <c r="B128" s="3"/>
      <c r="C128" s="3"/>
      <c r="D128" s="3"/>
      <c r="E128" s="3"/>
      <c r="F128" s="3"/>
      <c r="G128" s="3"/>
      <c r="H128" s="3"/>
      <c r="I128" s="3"/>
      <c r="J128" s="4"/>
      <c r="K128" s="15">
        <f t="shared" si="2"/>
        <v>0</v>
      </c>
      <c r="L128" s="26">
        <f t="shared" si="3"/>
        <v>0</v>
      </c>
      <c r="M128" s="26">
        <f t="shared" si="4"/>
        <v>0</v>
      </c>
      <c r="N128" s="26">
        <f t="shared" si="5"/>
        <v>0</v>
      </c>
      <c r="O128" s="26">
        <f t="shared" si="6"/>
        <v>0</v>
      </c>
      <c r="P128" s="26">
        <f t="shared" si="7"/>
        <v>0</v>
      </c>
      <c r="Q128" s="26">
        <f t="shared" si="8"/>
        <v>0</v>
      </c>
      <c r="R128" s="26">
        <f t="shared" si="9"/>
        <v>0</v>
      </c>
      <c r="S128" s="26">
        <f t="shared" si="10"/>
        <v>0</v>
      </c>
      <c r="T128" s="26">
        <f t="shared" si="11"/>
        <v>0</v>
      </c>
      <c r="U128" s="26">
        <f t="shared" si="12"/>
        <v>0</v>
      </c>
      <c r="V128" s="26">
        <f t="shared" si="1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15">
        <f t="shared" si="2"/>
        <v>0</v>
      </c>
      <c r="L129" s="26">
        <f t="shared" si="3"/>
        <v>0</v>
      </c>
      <c r="M129" s="26">
        <f t="shared" si="4"/>
        <v>0</v>
      </c>
      <c r="N129" s="26">
        <f t="shared" si="5"/>
        <v>0</v>
      </c>
      <c r="O129" s="26">
        <f t="shared" si="6"/>
        <v>0</v>
      </c>
      <c r="P129" s="26">
        <f t="shared" si="7"/>
        <v>0</v>
      </c>
      <c r="Q129" s="26">
        <f t="shared" si="8"/>
        <v>0</v>
      </c>
      <c r="R129" s="26">
        <f t="shared" si="9"/>
        <v>0</v>
      </c>
      <c r="S129" s="26">
        <f t="shared" si="10"/>
        <v>0</v>
      </c>
      <c r="T129" s="26">
        <f t="shared" si="11"/>
        <v>0</v>
      </c>
      <c r="U129" s="26">
        <f t="shared" si="12"/>
        <v>0</v>
      </c>
      <c r="V129" s="26">
        <f t="shared" si="1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15">
        <f t="shared" si="2"/>
        <v>0</v>
      </c>
      <c r="L130" s="26">
        <f t="shared" si="3"/>
        <v>0</v>
      </c>
      <c r="M130" s="26">
        <f t="shared" si="4"/>
        <v>0</v>
      </c>
      <c r="N130" s="26">
        <f t="shared" si="5"/>
        <v>0</v>
      </c>
      <c r="O130" s="26">
        <f t="shared" si="6"/>
        <v>0</v>
      </c>
      <c r="P130" s="26">
        <f t="shared" si="7"/>
        <v>0</v>
      </c>
      <c r="Q130" s="26">
        <f t="shared" si="8"/>
        <v>0</v>
      </c>
      <c r="R130" s="26">
        <f t="shared" si="9"/>
        <v>0</v>
      </c>
      <c r="S130" s="26">
        <f t="shared" si="10"/>
        <v>0</v>
      </c>
      <c r="T130" s="26">
        <f t="shared" si="11"/>
        <v>0</v>
      </c>
      <c r="U130" s="26">
        <f t="shared" si="12"/>
        <v>0</v>
      </c>
      <c r="V130" s="26">
        <f t="shared" si="1"/>
        <v>0</v>
      </c>
    </row>
    <row r="131" spans="1:22" ht="15">
      <c r="A131" s="2" t="s">
        <v>95</v>
      </c>
      <c r="B131" s="3"/>
      <c r="C131" s="3"/>
      <c r="D131" s="3"/>
      <c r="E131" s="3"/>
      <c r="F131" s="3"/>
      <c r="G131" s="3"/>
      <c r="H131" s="3"/>
      <c r="I131" s="3"/>
      <c r="J131" s="4"/>
      <c r="K131" s="15">
        <f t="shared" si="2"/>
        <v>0</v>
      </c>
      <c r="L131" s="26">
        <f t="shared" si="3"/>
        <v>0</v>
      </c>
      <c r="M131" s="26">
        <f t="shared" si="4"/>
        <v>0</v>
      </c>
      <c r="N131" s="26">
        <f t="shared" si="5"/>
        <v>0</v>
      </c>
      <c r="O131" s="26">
        <f t="shared" si="6"/>
        <v>0</v>
      </c>
      <c r="P131" s="26">
        <f t="shared" si="7"/>
        <v>0</v>
      </c>
      <c r="Q131" s="26">
        <f t="shared" si="8"/>
        <v>0</v>
      </c>
      <c r="R131" s="26">
        <f t="shared" si="9"/>
        <v>0</v>
      </c>
      <c r="S131" s="26">
        <f t="shared" si="10"/>
        <v>0</v>
      </c>
      <c r="T131" s="26">
        <f t="shared" si="11"/>
        <v>0</v>
      </c>
      <c r="U131" s="26">
        <f t="shared" si="12"/>
        <v>0</v>
      </c>
      <c r="V131" s="26">
        <f t="shared" si="1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15">
        <f t="shared" si="2"/>
        <v>10057.466</v>
      </c>
      <c r="L132" s="26">
        <f t="shared" si="3"/>
        <v>13752.466</v>
      </c>
      <c r="M132" s="26">
        <f t="shared" si="4"/>
        <v>9472.466</v>
      </c>
      <c r="N132" s="26">
        <f t="shared" si="5"/>
        <v>12448.466</v>
      </c>
      <c r="O132" s="26">
        <f t="shared" si="6"/>
        <v>9905.694</v>
      </c>
      <c r="P132" s="26">
        <f t="shared" si="7"/>
        <v>10812.694</v>
      </c>
      <c r="Q132" s="26">
        <f t="shared" si="8"/>
        <v>9905.694</v>
      </c>
      <c r="R132" s="26">
        <f t="shared" si="9"/>
        <v>9905.694</v>
      </c>
      <c r="S132" s="26">
        <f t="shared" si="10"/>
        <v>9472.466</v>
      </c>
      <c r="T132" s="26">
        <f t="shared" si="11"/>
        <v>11892.466</v>
      </c>
      <c r="U132" s="26">
        <f t="shared" si="12"/>
        <v>9472.466</v>
      </c>
      <c r="V132" s="26">
        <f t="shared" si="1"/>
        <v>9472.466</v>
      </c>
    </row>
    <row r="135" spans="18:22" ht="12.75">
      <c r="R135" t="s">
        <v>106</v>
      </c>
      <c r="U135" s="16"/>
      <c r="V135" s="23">
        <f>V109+V114-V132</f>
        <v>-2536.360000000015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2014-02-07T06:13:13Z</cp:lastPrinted>
  <dcterms:created xsi:type="dcterms:W3CDTF">2012-04-11T04:13:08Z</dcterms:created>
  <dcterms:modified xsi:type="dcterms:W3CDTF">2018-01-19T06:18:02Z</dcterms:modified>
  <cp:category/>
  <cp:version/>
  <cp:contentType/>
  <cp:contentStatus/>
</cp:coreProperties>
</file>